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090" activeTab="0"/>
  </bookViews>
  <sheets>
    <sheet name="t9" sheetId="1" r:id="rId1"/>
  </sheets>
  <definedNames/>
  <calcPr fullCalcOnLoad="1"/>
</workbook>
</file>

<file path=xl/sharedStrings.xml><?xml version="1.0" encoding="utf-8"?>
<sst xmlns="http://schemas.openxmlformats.org/spreadsheetml/2006/main" count="392" uniqueCount="139">
  <si>
    <t>สถานประกอบการ</t>
  </si>
  <si>
    <t xml:space="preserve">             </t>
  </si>
  <si>
    <t>establishments</t>
  </si>
  <si>
    <t xml:space="preserve">          </t>
  </si>
  <si>
    <t xml:space="preserve">Manufacture of textiles                               </t>
  </si>
  <si>
    <t xml:space="preserve">               </t>
  </si>
  <si>
    <t xml:space="preserve">Manufacture of basic metals                           </t>
  </si>
  <si>
    <t>รวม</t>
  </si>
  <si>
    <t>การผลิตผลิตภัณฑ์อาหารและเครื่องดื่ม</t>
  </si>
  <si>
    <t xml:space="preserve">การผลิตผลิตภัณฑ์ยาสูบ                                               </t>
  </si>
  <si>
    <t xml:space="preserve">การผลิตสิ่งทอ                                                       </t>
  </si>
  <si>
    <t>การผลิตเครื่องแต่งกาย รวมทั้งการตกแต่ง และย้อมสี</t>
  </si>
  <si>
    <t xml:space="preserve">     ขนสัตว์                                          </t>
  </si>
  <si>
    <t>การฟอกและตกแต่งหนังฟอก  รวมทั้งการผลิตกระเป๋า</t>
  </si>
  <si>
    <t xml:space="preserve">     เดินทาง  กระเป๋าถือ อานม้า เครื่องเทียมลาก และ</t>
  </si>
  <si>
    <t xml:space="preserve">     รองเท้า                                                </t>
  </si>
  <si>
    <t>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</si>
  <si>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</t>
  </si>
  <si>
    <t xml:space="preserve">     และวัสดุถักสานอื่น ๆ                                   </t>
  </si>
  <si>
    <t>การพิมพ์โฆษณา การพิมพ์ และการทำสำเนาสื่อบันทึก</t>
  </si>
  <si>
    <t xml:space="preserve">การผลิตโลหะขั้นมูลฐาน                                               </t>
  </si>
  <si>
    <t xml:space="preserve">     ยกเว้นเครื่องจักรและอุปกรณ์                               </t>
  </si>
  <si>
    <t>การผลิตเครื่องจักรและอุปกรณ์ ซึ่งมิได้จัดประเภท</t>
  </si>
  <si>
    <t xml:space="preserve">     ไว้ในที่อื่น</t>
  </si>
  <si>
    <t xml:space="preserve">การผลิตอุปกรณ์และเครื่องอุปกรณ์วิทยุ โทรทัศน์                       </t>
  </si>
  <si>
    <t xml:space="preserve">     และการสื่อสาร                                             </t>
  </si>
  <si>
    <t xml:space="preserve">การผลิตยานยนต์ รถพ่วง และรถกึ่งรถพ่วง                               </t>
  </si>
  <si>
    <t xml:space="preserve">การผลิตเครื่องอุปกรณ์การขนส่งอื่น ๆ                                 </t>
  </si>
  <si>
    <t>การผลิตเฟอร์นิเจอร์ รวมทั้งการผลิตซึ่งมิได้จัด</t>
  </si>
  <si>
    <t xml:space="preserve">     ประเภทไว้ในที่อื่น    </t>
  </si>
  <si>
    <t>รหัส</t>
  </si>
  <si>
    <t>หมวดอุตสาหกรรม</t>
  </si>
  <si>
    <t>Code</t>
  </si>
  <si>
    <t>จำนวน</t>
  </si>
  <si>
    <t>Number of</t>
  </si>
  <si>
    <t>Division of industry</t>
  </si>
  <si>
    <t>Total</t>
  </si>
  <si>
    <t>Manufacture of food products and beverages</t>
  </si>
  <si>
    <t xml:space="preserve">Manufacture of tobacco products         </t>
  </si>
  <si>
    <t xml:space="preserve">Manufacture of wearing apparel; dressing and  </t>
  </si>
  <si>
    <t xml:space="preserve">     dyeing of fur                                      </t>
  </si>
  <si>
    <t>Tanning and dressing of leather; manufacture</t>
  </si>
  <si>
    <t xml:space="preserve">     of luggage, handbags, saddlery, harness</t>
  </si>
  <si>
    <t xml:space="preserve">     and footwear                                           </t>
  </si>
  <si>
    <t>Manufacture of wood and of products of wood</t>
  </si>
  <si>
    <t xml:space="preserve">     and cork, except furniture; manufacture of</t>
  </si>
  <si>
    <t xml:space="preserve">     articles of straw and plaiting materials</t>
  </si>
  <si>
    <t xml:space="preserve">Manufacture of paper and paper products    </t>
  </si>
  <si>
    <t xml:space="preserve">Publishing, printing and reproduction of </t>
  </si>
  <si>
    <t xml:space="preserve">     recorded media                                              </t>
  </si>
  <si>
    <t>Manufacture of chemicals and chemical products</t>
  </si>
  <si>
    <t xml:space="preserve">Manufacture of rubber and plastic products       </t>
  </si>
  <si>
    <t xml:space="preserve">Manufacture of other non-metallic mineral     </t>
  </si>
  <si>
    <t>Manufacture of fabricated metal products,</t>
  </si>
  <si>
    <t xml:space="preserve">     except machinery and equipment                    </t>
  </si>
  <si>
    <t>Manufacture of machinery and equipment n.e.c.</t>
  </si>
  <si>
    <t>Manufacture of radio, television and</t>
  </si>
  <si>
    <t xml:space="preserve">     communication equipment and apparatus  </t>
  </si>
  <si>
    <t xml:space="preserve">Manufacture of motor vehicles, trailers and     </t>
  </si>
  <si>
    <t xml:space="preserve">Manufacture of other transport equipment   </t>
  </si>
  <si>
    <t xml:space="preserve">Manufacture of furniture; manufacturing n.e.c. </t>
  </si>
  <si>
    <t xml:space="preserve">           </t>
  </si>
  <si>
    <t xml:space="preserve">            </t>
  </si>
  <si>
    <t xml:space="preserve">            -  </t>
  </si>
  <si>
    <t xml:space="preserve">                                                     </t>
  </si>
  <si>
    <t>ค่าซื้อวัตถุดิบ</t>
  </si>
  <si>
    <t>ค่าจ้างเหมาจ่าย</t>
  </si>
  <si>
    <t>ค่าซื้อสินค้า</t>
  </si>
  <si>
    <t>ค่าภาษีอื่นๆ</t>
  </si>
  <si>
    <t>ค่าใช้จ่ายอื่นๆ</t>
  </si>
  <si>
    <t>ที่ใช้ในการผลิต</t>
  </si>
  <si>
    <t>ที่ซื้อมาจำหน่าย</t>
  </si>
  <si>
    <t>ค่าเชื้อเพลิง</t>
  </si>
  <si>
    <t>Cost of fuels</t>
  </si>
  <si>
    <t>ในสภาพเดิม</t>
  </si>
  <si>
    <t>contract and</t>
  </si>
  <si>
    <t>ประกอบการอื่น</t>
  </si>
  <si>
    <t>ค่าไฟฟ้า</t>
  </si>
  <si>
    <t>Cost of</t>
  </si>
  <si>
    <t>process</t>
  </si>
  <si>
    <t>ผลิตสินค้าให้</t>
  </si>
  <si>
    <t>work</t>
  </si>
  <si>
    <t>commission</t>
  </si>
  <si>
    <t>ค่าใช้จ่ายในการ</t>
  </si>
  <si>
    <t>บำรุงรักษา</t>
  </si>
  <si>
    <t>และซ่อมแซมฯ</t>
  </si>
  <si>
    <t>Purchase of</t>
  </si>
  <si>
    <t>goods for</t>
  </si>
  <si>
    <t>resale</t>
  </si>
  <si>
    <t>components</t>
  </si>
  <si>
    <t>ให้สถาน</t>
  </si>
  <si>
    <t>repair and</t>
  </si>
  <si>
    <t>maintenance</t>
  </si>
  <si>
    <t>work done</t>
  </si>
  <si>
    <t>by others</t>
  </si>
  <si>
    <t>ค่าภาษี</t>
  </si>
  <si>
    <t>Net</t>
  </si>
  <si>
    <t>ในการดำเนิน</t>
  </si>
  <si>
    <t>กิจการ</t>
  </si>
  <si>
    <t>expenses</t>
  </si>
  <si>
    <t>และวัสดุประกอบฯ</t>
  </si>
  <si>
    <t>materials and</t>
  </si>
  <si>
    <t>electricity used</t>
  </si>
  <si>
    <t>in production</t>
  </si>
  <si>
    <t>มูลค่าเพิ่มสุทธิ</t>
  </si>
  <si>
    <t>value added tax</t>
  </si>
  <si>
    <t>Other taxes</t>
  </si>
  <si>
    <t>Other operating</t>
  </si>
  <si>
    <t xml:space="preserve">การผลิตกระดาษและผลิตภัณฑ์กระดาษ                      </t>
  </si>
  <si>
    <t xml:space="preserve">การผลิตผลิตภัณฑ์ถ่านโค้ก ผลิตภัณฑ์ที่ได้จาก      </t>
  </si>
  <si>
    <t xml:space="preserve">     การกลั่นน้ำมันปิโตรเลียม และเชื้อเพลิงปรมาณู     </t>
  </si>
  <si>
    <t xml:space="preserve">การผลิตเคมีภัณฑ์และผลิตภัณฑ์เคมี                          </t>
  </si>
  <si>
    <t xml:space="preserve">การผลิตผลิตภัณฑ์ยางและพลาสติก                            </t>
  </si>
  <si>
    <t xml:space="preserve">การผลิตผลิตภัณฑ์จากแร่อโลหะ                                </t>
  </si>
  <si>
    <t xml:space="preserve">การผลิตผลิตภัณฑ์ที่ทำจากโลหะประดิษฐ์                   </t>
  </si>
  <si>
    <t>การผลิตเครื่องจักรสำนักงาน เครื่องทำบัญชี</t>
  </si>
  <si>
    <t xml:space="preserve">     และเครื่องคำนวณ                                           </t>
  </si>
  <si>
    <t xml:space="preserve">การผลิตเครื่องจักรและเครื่องอุปกรณ์ไฟฟ้า          </t>
  </si>
  <si>
    <t xml:space="preserve">     ซึ่งมิได้จัดประเภทไว้ในที่อื่น                           </t>
  </si>
  <si>
    <t>การผลิตอุปกรณ์ที่ใช้ในทางการแพทย์ การวัดความเที่ยง</t>
  </si>
  <si>
    <t xml:space="preserve">     และอุปกรณ์ที่ใช้ในทางทัศนศาสตร์ นาฬิกา     </t>
  </si>
  <si>
    <t xml:space="preserve">การนำผลิตภัณฑ์เก่ามาผลิตเป็นวัตถุดิบใหม่           </t>
  </si>
  <si>
    <t>Manufacture of coke, refined petroleum</t>
  </si>
  <si>
    <t xml:space="preserve">     products and nuclear fuel                              </t>
  </si>
  <si>
    <t>Manufacture of office, accounting and</t>
  </si>
  <si>
    <t xml:space="preserve">     computing machinery                               </t>
  </si>
  <si>
    <t xml:space="preserve">Manufacture of electrical machinery and           </t>
  </si>
  <si>
    <t xml:space="preserve">     apparatus n.e.c.                             </t>
  </si>
  <si>
    <t xml:space="preserve">Manufacture of medical, precision and optical   </t>
  </si>
  <si>
    <t xml:space="preserve">     instruments, watches and clocks                </t>
  </si>
  <si>
    <t xml:space="preserve">Recycling                                            </t>
  </si>
  <si>
    <t>ตาราง    9    ค่าใช้จ่ายทั้งสิ้นและค่าภาษีมูลค่าเพิ่มสุทธิของสถานประกอบการอุตสาหกรรมการผลิตในปี 2542 จำแนกตามหมวดอุตสาหกรรม</t>
  </si>
  <si>
    <t>(พันบาท In thousand baht)</t>
  </si>
  <si>
    <t xml:space="preserve">    ที่มา:  รายงานการสำรวจอุตสาหกรรมการผลิต พ.ศ. 2543  ทั่วราชอาณาจักร  สำนักงานสถิติแห่งชาติ  สำนักนายกรัฐมนตรี</t>
  </si>
  <si>
    <t>Source:  Report of the 2000 Manufacturing Industry Survey, Whole Kingdom,  National Statistical Office, Office of the Prime Minister</t>
  </si>
  <si>
    <t xml:space="preserve">                      (สถานประกอบการอุตสาหกรรมการผลิตที่มีคนทำงานตั้งแต่ 20 คนขึ้นไป Industrial establishments with 20 persons engaged or more)</t>
  </si>
  <si>
    <t>ตาราง    9    ค่าใช้จ่ายทั้งสิ้นและค่าภาษีมูลค่าเพิ่มสุทธิของสถานประกอบการอุตสาหกรรมการผลิตในปี 2542 จำแนกตามหมวดอุตสาหกรรม (ต่อ)</t>
  </si>
  <si>
    <t>TABLE 9    TOTAL EXPENSES AND NET VALUE ADDED TAX OF MANUFACTURING ESTABLISHMENTS IN 1999 BY DIVISION OF INDUSTRY (Contd.)</t>
  </si>
  <si>
    <t>TABLE 9    TOTAL EXPENSES AND NET VALUE ADDED TAX OF MANUFACTURING ESTABLISHMENTS IN 1999 BY DIVISION OF INDUSTRY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</si>
</sst>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3"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right" vertical="center"/>
    </xf>
    <xf numFmtId="18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7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D4" sqref="D4"/>
    </sheetView>
  </sheetViews>
  <sheetFormatPr defaultColWidth="9.33203125" defaultRowHeight="21"/>
  <cols>
    <col min="1" max="1" width="5.33203125" style="3" customWidth="1"/>
    <col min="2" max="2" width="45.83203125" style="3" customWidth="1"/>
    <col min="3" max="3" width="16.83203125" style="3" customWidth="1"/>
    <col min="4" max="5" width="17.83203125" style="4" customWidth="1"/>
    <col min="6" max="7" width="15.83203125" style="4" customWidth="1"/>
    <col min="8" max="8" width="14.83203125" style="4" customWidth="1"/>
    <col min="9" max="9" width="15.33203125" style="4" customWidth="1"/>
    <col min="10" max="10" width="15.16015625" style="4" customWidth="1"/>
    <col min="11" max="11" width="14.66015625" style="4" customWidth="1"/>
    <col min="12" max="12" width="16.33203125" style="4" customWidth="1"/>
    <col min="13" max="13" width="16.5" style="4" customWidth="1"/>
    <col min="14" max="14" width="2.83203125" style="3" customWidth="1"/>
    <col min="15" max="15" width="46.83203125" style="3" customWidth="1"/>
    <col min="16" max="16384" width="9.33203125" style="3" customWidth="1"/>
  </cols>
  <sheetData>
    <row r="1" ht="21">
      <c r="A1" s="2" t="s">
        <v>131</v>
      </c>
    </row>
    <row r="2" ht="21">
      <c r="A2" s="2" t="s">
        <v>138</v>
      </c>
    </row>
    <row r="3" spans="1:12" s="26" customFormat="1" ht="18" customHeight="1">
      <c r="A3" s="26" t="s">
        <v>135</v>
      </c>
      <c r="C3" s="27"/>
      <c r="D3" s="28"/>
      <c r="E3" s="29"/>
      <c r="F3" s="30"/>
      <c r="G3" s="29"/>
      <c r="H3" s="30"/>
      <c r="I3" s="29"/>
      <c r="J3" s="30"/>
      <c r="K3" s="29"/>
      <c r="L3" s="30"/>
    </row>
    <row r="4" ht="21">
      <c r="O4" s="5" t="s">
        <v>132</v>
      </c>
    </row>
    <row r="5" spans="1:15" s="2" customFormat="1" ht="21">
      <c r="A5" s="16"/>
      <c r="B5" s="16" t="s">
        <v>64</v>
      </c>
      <c r="C5" s="17" t="s">
        <v>33</v>
      </c>
      <c r="D5" s="18" t="s">
        <v>7</v>
      </c>
      <c r="E5" s="18" t="s">
        <v>65</v>
      </c>
      <c r="F5" s="18" t="s">
        <v>72</v>
      </c>
      <c r="G5" s="18" t="s">
        <v>77</v>
      </c>
      <c r="H5" s="18" t="s">
        <v>66</v>
      </c>
      <c r="I5" s="18" t="s">
        <v>83</v>
      </c>
      <c r="J5" s="18" t="s">
        <v>67</v>
      </c>
      <c r="K5" s="18" t="s">
        <v>68</v>
      </c>
      <c r="L5" s="18" t="s">
        <v>69</v>
      </c>
      <c r="M5" s="18" t="s">
        <v>95</v>
      </c>
      <c r="N5" s="16"/>
      <c r="O5" s="16"/>
    </row>
    <row r="6" spans="1:15" s="2" customFormat="1" ht="21">
      <c r="A6" s="19"/>
      <c r="B6" s="19" t="s">
        <v>64</v>
      </c>
      <c r="C6" s="20" t="s">
        <v>0</v>
      </c>
      <c r="D6" s="21" t="s">
        <v>36</v>
      </c>
      <c r="E6" s="21" t="s">
        <v>100</v>
      </c>
      <c r="F6" s="21" t="s">
        <v>73</v>
      </c>
      <c r="G6" s="21" t="s">
        <v>70</v>
      </c>
      <c r="H6" s="21" t="s">
        <v>90</v>
      </c>
      <c r="I6" s="21" t="s">
        <v>84</v>
      </c>
      <c r="J6" s="21" t="s">
        <v>71</v>
      </c>
      <c r="K6" s="21" t="s">
        <v>106</v>
      </c>
      <c r="L6" s="21" t="s">
        <v>97</v>
      </c>
      <c r="M6" s="21" t="s">
        <v>104</v>
      </c>
      <c r="N6" s="19"/>
      <c r="O6" s="19"/>
    </row>
    <row r="7" spans="1:15" s="2" customFormat="1" ht="21">
      <c r="A7" s="19"/>
      <c r="B7" s="19" t="s">
        <v>64</v>
      </c>
      <c r="C7" s="20" t="s">
        <v>34</v>
      </c>
      <c r="D7" s="21"/>
      <c r="E7" s="21" t="s">
        <v>86</v>
      </c>
      <c r="F7" s="21" t="s">
        <v>5</v>
      </c>
      <c r="G7" s="21" t="s">
        <v>78</v>
      </c>
      <c r="H7" s="21" t="s">
        <v>76</v>
      </c>
      <c r="I7" s="21" t="s">
        <v>85</v>
      </c>
      <c r="J7" s="21" t="s">
        <v>74</v>
      </c>
      <c r="K7" s="21"/>
      <c r="L7" s="21" t="s">
        <v>98</v>
      </c>
      <c r="M7" s="21" t="s">
        <v>96</v>
      </c>
      <c r="N7" s="19"/>
      <c r="O7" s="19"/>
    </row>
    <row r="8" spans="1:15" s="2" customFormat="1" ht="21">
      <c r="A8" s="20" t="s">
        <v>30</v>
      </c>
      <c r="B8" s="31" t="s">
        <v>31</v>
      </c>
      <c r="C8" s="20" t="s">
        <v>2</v>
      </c>
      <c r="D8" s="22"/>
      <c r="E8" s="21" t="s">
        <v>101</v>
      </c>
      <c r="F8" s="21" t="s">
        <v>5</v>
      </c>
      <c r="G8" s="21" t="s">
        <v>102</v>
      </c>
      <c r="H8" s="21" t="s">
        <v>80</v>
      </c>
      <c r="I8" s="21" t="s">
        <v>78</v>
      </c>
      <c r="J8" s="21" t="s">
        <v>86</v>
      </c>
      <c r="K8" s="21" t="s">
        <v>62</v>
      </c>
      <c r="L8" s="21" t="s">
        <v>107</v>
      </c>
      <c r="M8" s="21" t="s">
        <v>105</v>
      </c>
      <c r="N8" s="19"/>
      <c r="O8" s="31" t="s">
        <v>35</v>
      </c>
    </row>
    <row r="9" spans="1:15" s="2" customFormat="1" ht="21">
      <c r="A9" s="20" t="s">
        <v>32</v>
      </c>
      <c r="B9" s="31"/>
      <c r="D9" s="21" t="s">
        <v>5</v>
      </c>
      <c r="E9" s="21" t="s">
        <v>89</v>
      </c>
      <c r="F9" s="21" t="s">
        <v>5</v>
      </c>
      <c r="G9" s="21" t="s">
        <v>103</v>
      </c>
      <c r="H9" s="21" t="s">
        <v>78</v>
      </c>
      <c r="I9" s="21" t="s">
        <v>91</v>
      </c>
      <c r="J9" s="21" t="s">
        <v>87</v>
      </c>
      <c r="K9" s="21" t="s">
        <v>62</v>
      </c>
      <c r="L9" s="21" t="s">
        <v>99</v>
      </c>
      <c r="M9" s="21"/>
      <c r="N9" s="19"/>
      <c r="O9" s="32"/>
    </row>
    <row r="10" spans="1:15" s="2" customFormat="1" ht="21">
      <c r="A10" s="19"/>
      <c r="B10" s="19" t="s">
        <v>64</v>
      </c>
      <c r="C10" s="20" t="s">
        <v>5</v>
      </c>
      <c r="D10" s="21" t="s">
        <v>5</v>
      </c>
      <c r="E10" s="21"/>
      <c r="F10" s="21" t="s">
        <v>5</v>
      </c>
      <c r="G10" s="21" t="s">
        <v>79</v>
      </c>
      <c r="H10" s="21" t="s">
        <v>75</v>
      </c>
      <c r="I10" s="21" t="s">
        <v>92</v>
      </c>
      <c r="J10" s="21" t="s">
        <v>88</v>
      </c>
      <c r="K10" s="21" t="s">
        <v>62</v>
      </c>
      <c r="L10" s="21"/>
      <c r="M10" s="22"/>
      <c r="N10" s="19"/>
      <c r="O10" s="19"/>
    </row>
    <row r="11" spans="1:15" s="2" customFormat="1" ht="21">
      <c r="A11" s="19"/>
      <c r="B11" s="19" t="s">
        <v>64</v>
      </c>
      <c r="C11" s="20" t="s">
        <v>5</v>
      </c>
      <c r="D11" s="21" t="s">
        <v>5</v>
      </c>
      <c r="E11" s="22"/>
      <c r="F11" s="21" t="s">
        <v>5</v>
      </c>
      <c r="G11" s="21"/>
      <c r="H11" s="21" t="s">
        <v>82</v>
      </c>
      <c r="I11" s="21" t="s">
        <v>93</v>
      </c>
      <c r="J11" s="22"/>
      <c r="K11" s="21" t="s">
        <v>62</v>
      </c>
      <c r="L11" s="21" t="s">
        <v>5</v>
      </c>
      <c r="M11" s="21" t="s">
        <v>61</v>
      </c>
      <c r="N11" s="19"/>
      <c r="O11" s="19"/>
    </row>
    <row r="12" spans="1:15" s="2" customFormat="1" ht="21">
      <c r="A12" s="23"/>
      <c r="B12" s="23" t="s">
        <v>64</v>
      </c>
      <c r="C12" s="24" t="s">
        <v>5</v>
      </c>
      <c r="D12" s="25" t="s">
        <v>5</v>
      </c>
      <c r="E12" s="25" t="s">
        <v>5</v>
      </c>
      <c r="F12" s="25" t="s">
        <v>5</v>
      </c>
      <c r="G12" s="25" t="s">
        <v>5</v>
      </c>
      <c r="H12" s="25" t="s">
        <v>81</v>
      </c>
      <c r="I12" s="25" t="s">
        <v>94</v>
      </c>
      <c r="J12" s="25" t="s">
        <v>1</v>
      </c>
      <c r="K12" s="25" t="s">
        <v>62</v>
      </c>
      <c r="L12" s="25" t="s">
        <v>5</v>
      </c>
      <c r="M12" s="25" t="s">
        <v>61</v>
      </c>
      <c r="N12" s="23"/>
      <c r="O12" s="23"/>
    </row>
    <row r="13" spans="1:15" ht="21">
      <c r="A13" s="1" t="s">
        <v>7</v>
      </c>
      <c r="B13" s="7"/>
      <c r="C13" s="8">
        <v>12667</v>
      </c>
      <c r="D13" s="9">
        <v>2830339459.2</v>
      </c>
      <c r="E13" s="9">
        <v>1931221831.4</v>
      </c>
      <c r="F13" s="9">
        <v>26060019.8</v>
      </c>
      <c r="G13" s="9">
        <v>50383641.3</v>
      </c>
      <c r="H13" s="9">
        <v>28837960.36</v>
      </c>
      <c r="I13" s="9">
        <v>35678033.8</v>
      </c>
      <c r="J13" s="9">
        <v>238452801.4</v>
      </c>
      <c r="K13" s="9">
        <v>117619663.5</v>
      </c>
      <c r="L13" s="9">
        <v>402085507.6</v>
      </c>
      <c r="M13" s="9">
        <v>67102927.5</v>
      </c>
      <c r="O13" s="10" t="s">
        <v>36</v>
      </c>
    </row>
    <row r="14" spans="1:15" ht="21">
      <c r="A14" s="11">
        <v>15</v>
      </c>
      <c r="B14" s="3" t="s">
        <v>8</v>
      </c>
      <c r="C14" s="12">
        <v>1843</v>
      </c>
      <c r="D14" s="13">
        <f>556258169.91-M14</f>
        <v>526616183.39</v>
      </c>
      <c r="E14" s="13">
        <v>403027228.53</v>
      </c>
      <c r="F14" s="13">
        <v>4278502.16</v>
      </c>
      <c r="G14" s="13">
        <v>7314413.82</v>
      </c>
      <c r="H14" s="13">
        <v>407288.2</v>
      </c>
      <c r="I14" s="13">
        <v>8141627.42</v>
      </c>
      <c r="J14" s="13">
        <v>22029687.03</v>
      </c>
      <c r="K14" s="13">
        <v>6724827.6</v>
      </c>
      <c r="L14" s="13">
        <v>74692608.63</v>
      </c>
      <c r="M14" s="13">
        <v>29641986.52</v>
      </c>
      <c r="O14" s="3" t="s">
        <v>37</v>
      </c>
    </row>
    <row r="15" spans="1:15" ht="21">
      <c r="A15" s="11">
        <v>16</v>
      </c>
      <c r="B15" s="3" t="s">
        <v>9</v>
      </c>
      <c r="C15" s="14">
        <v>98</v>
      </c>
      <c r="D15" s="13">
        <f>21310453.7-M15</f>
        <v>18021857</v>
      </c>
      <c r="E15" s="13">
        <v>6577610.9</v>
      </c>
      <c r="F15" s="13">
        <v>84544.7</v>
      </c>
      <c r="G15" s="13">
        <v>88884.9</v>
      </c>
      <c r="H15" s="13">
        <v>1053.86</v>
      </c>
      <c r="I15" s="13">
        <v>233585.4</v>
      </c>
      <c r="J15" s="13">
        <v>30548.85</v>
      </c>
      <c r="K15" s="13">
        <v>10031332.7</v>
      </c>
      <c r="L15" s="13">
        <v>947295.7</v>
      </c>
      <c r="M15" s="13">
        <v>3288596.7</v>
      </c>
      <c r="O15" s="3" t="s">
        <v>38</v>
      </c>
    </row>
    <row r="16" spans="1:15" ht="21">
      <c r="A16" s="11">
        <v>17</v>
      </c>
      <c r="B16" s="3" t="s">
        <v>10</v>
      </c>
      <c r="C16" s="12">
        <v>1004</v>
      </c>
      <c r="D16" s="13">
        <f>161875377.65-M16</f>
        <v>160618166.49</v>
      </c>
      <c r="E16" s="13">
        <v>104688346.53</v>
      </c>
      <c r="F16" s="13">
        <v>2404130.86</v>
      </c>
      <c r="G16" s="13">
        <v>8904314.65</v>
      </c>
      <c r="H16" s="13">
        <v>3037082.61</v>
      </c>
      <c r="I16" s="13">
        <v>3963898.79</v>
      </c>
      <c r="J16" s="13">
        <v>16741892.14</v>
      </c>
      <c r="K16" s="13">
        <v>134682.17</v>
      </c>
      <c r="L16" s="13">
        <v>20743818.75</v>
      </c>
      <c r="M16" s="13">
        <v>1257211.16</v>
      </c>
      <c r="O16" s="3" t="s">
        <v>4</v>
      </c>
    </row>
    <row r="17" spans="1:15" ht="21">
      <c r="A17" s="11">
        <v>18</v>
      </c>
      <c r="B17" s="3" t="s">
        <v>11</v>
      </c>
      <c r="C17" s="14" t="s">
        <v>3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O17" s="3" t="s">
        <v>39</v>
      </c>
    </row>
    <row r="18" spans="1:15" ht="21">
      <c r="A18" s="11"/>
      <c r="B18" s="3" t="s">
        <v>12</v>
      </c>
      <c r="C18" s="14">
        <v>916</v>
      </c>
      <c r="D18" s="13">
        <f>96108946.7-M18</f>
        <v>91717236.63</v>
      </c>
      <c r="E18" s="13">
        <v>65927174.04</v>
      </c>
      <c r="F18" s="13">
        <v>1590437.29</v>
      </c>
      <c r="G18" s="13">
        <v>2067362.71</v>
      </c>
      <c r="H18" s="13">
        <v>6985848.59</v>
      </c>
      <c r="I18" s="13">
        <v>734530.36</v>
      </c>
      <c r="J18" s="13">
        <v>310655.48</v>
      </c>
      <c r="K18" s="13">
        <v>287718.1</v>
      </c>
      <c r="L18" s="13">
        <v>13813510.05</v>
      </c>
      <c r="M18" s="13">
        <v>4391710.07</v>
      </c>
      <c r="O18" s="3" t="s">
        <v>40</v>
      </c>
    </row>
    <row r="19" spans="1:15" ht="21">
      <c r="A19" s="11">
        <v>19</v>
      </c>
      <c r="B19" s="3" t="s">
        <v>13</v>
      </c>
      <c r="C19" s="14" t="s">
        <v>3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O19" s="3" t="s">
        <v>41</v>
      </c>
    </row>
    <row r="20" spans="1:15" ht="21">
      <c r="A20" s="11"/>
      <c r="B20" s="3" t="s">
        <v>14</v>
      </c>
      <c r="C20" s="14" t="s">
        <v>3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O20" s="3" t="s">
        <v>42</v>
      </c>
    </row>
    <row r="21" spans="1:15" ht="21">
      <c r="A21" s="11"/>
      <c r="B21" s="3" t="s">
        <v>15</v>
      </c>
      <c r="C21" s="14">
        <v>413</v>
      </c>
      <c r="D21" s="13">
        <f>22513890.4-M21</f>
        <v>21570338.709999997</v>
      </c>
      <c r="E21" s="13">
        <v>16742403.99</v>
      </c>
      <c r="F21" s="13">
        <v>133562.5</v>
      </c>
      <c r="G21" s="13">
        <v>441749.69</v>
      </c>
      <c r="H21" s="13">
        <v>430877.81</v>
      </c>
      <c r="I21" s="13">
        <v>452489.91</v>
      </c>
      <c r="J21" s="13">
        <v>27380.21</v>
      </c>
      <c r="K21" s="13">
        <v>91780.95</v>
      </c>
      <c r="L21" s="13">
        <v>3250093.65</v>
      </c>
      <c r="M21" s="13">
        <v>943551.69</v>
      </c>
      <c r="O21" s="3" t="s">
        <v>43</v>
      </c>
    </row>
    <row r="22" spans="1:15" ht="21">
      <c r="A22" s="11">
        <v>20</v>
      </c>
      <c r="B22" s="3" t="s">
        <v>16</v>
      </c>
      <c r="C22" s="14" t="s">
        <v>3</v>
      </c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O22" s="3" t="s">
        <v>44</v>
      </c>
    </row>
    <row r="23" spans="1:15" ht="21">
      <c r="A23" s="11"/>
      <c r="B23" s="3" t="s">
        <v>17</v>
      </c>
      <c r="C23" s="14" t="s">
        <v>3</v>
      </c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O23" s="3" t="s">
        <v>45</v>
      </c>
    </row>
    <row r="24" spans="1:15" ht="21">
      <c r="A24" s="11"/>
      <c r="B24" s="3" t="s">
        <v>18</v>
      </c>
      <c r="C24" s="14">
        <v>553</v>
      </c>
      <c r="D24" s="13">
        <f>24596741.67-M24</f>
        <v>23845489.55</v>
      </c>
      <c r="E24" s="13">
        <v>17235330.33</v>
      </c>
      <c r="F24" s="13">
        <v>306144.96</v>
      </c>
      <c r="G24" s="13">
        <v>720710.86</v>
      </c>
      <c r="H24" s="13">
        <v>384652.01</v>
      </c>
      <c r="I24" s="13">
        <v>270896.02</v>
      </c>
      <c r="J24" s="13">
        <v>775224.77</v>
      </c>
      <c r="K24" s="13">
        <v>92283.99</v>
      </c>
      <c r="L24" s="13">
        <v>4060246.62</v>
      </c>
      <c r="M24" s="13">
        <v>751252.12</v>
      </c>
      <c r="O24" s="3" t="s">
        <v>46</v>
      </c>
    </row>
    <row r="25" spans="1:15" ht="21">
      <c r="A25" s="11">
        <v>21</v>
      </c>
      <c r="B25" s="3" t="s">
        <v>108</v>
      </c>
      <c r="C25" s="14">
        <v>319</v>
      </c>
      <c r="D25" s="13">
        <f>46925859.97-M25</f>
        <v>46365291.24</v>
      </c>
      <c r="E25" s="13">
        <v>30293609.2</v>
      </c>
      <c r="F25" s="13">
        <v>378541.34</v>
      </c>
      <c r="G25" s="13">
        <v>772867.49</v>
      </c>
      <c r="H25" s="13">
        <v>1329634.01</v>
      </c>
      <c r="I25" s="13">
        <v>666542.93</v>
      </c>
      <c r="J25" s="13">
        <v>3555872.97</v>
      </c>
      <c r="K25" s="13">
        <v>40837.16</v>
      </c>
      <c r="L25" s="13">
        <v>9327386.14</v>
      </c>
      <c r="M25" s="13">
        <v>560568.73</v>
      </c>
      <c r="O25" s="3" t="s">
        <v>47</v>
      </c>
    </row>
    <row r="26" spans="1:15" ht="21">
      <c r="A26" s="11">
        <v>22</v>
      </c>
      <c r="B26" s="3" t="s">
        <v>19</v>
      </c>
      <c r="C26" s="14">
        <v>385</v>
      </c>
      <c r="D26" s="13">
        <f>50456329.5-M26</f>
        <v>49964025.81</v>
      </c>
      <c r="E26" s="13">
        <v>16502109.37</v>
      </c>
      <c r="F26" s="13">
        <v>106097.73</v>
      </c>
      <c r="G26" s="13">
        <v>535174.86</v>
      </c>
      <c r="H26" s="13">
        <v>174503.53</v>
      </c>
      <c r="I26" s="13">
        <v>398431.07</v>
      </c>
      <c r="J26" s="13">
        <v>3454209.69</v>
      </c>
      <c r="K26" s="13">
        <v>149378.92</v>
      </c>
      <c r="L26" s="13">
        <v>28644120.64</v>
      </c>
      <c r="M26" s="13">
        <v>492303.69</v>
      </c>
      <c r="O26" s="3" t="s">
        <v>48</v>
      </c>
    </row>
    <row r="27" spans="1:15" ht="21">
      <c r="A27" s="11"/>
      <c r="C27" s="14" t="s">
        <v>3</v>
      </c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5</v>
      </c>
      <c r="M27" s="13" t="s">
        <v>5</v>
      </c>
      <c r="O27" s="3" t="s">
        <v>49</v>
      </c>
    </row>
    <row r="28" spans="1:15" ht="21">
      <c r="A28" s="11">
        <v>23</v>
      </c>
      <c r="B28" s="3" t="s">
        <v>109</v>
      </c>
      <c r="C28" s="14" t="s">
        <v>3</v>
      </c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5</v>
      </c>
      <c r="M28" s="13" t="s">
        <v>5</v>
      </c>
      <c r="O28" s="3" t="s">
        <v>122</v>
      </c>
    </row>
    <row r="29" spans="1:15" ht="21">
      <c r="A29" s="11"/>
      <c r="B29" s="3" t="s">
        <v>110</v>
      </c>
      <c r="C29" s="14">
        <v>31</v>
      </c>
      <c r="D29" s="13">
        <f>179161005.4-M29</f>
        <v>177302017.1</v>
      </c>
      <c r="E29" s="13">
        <v>122497414.5</v>
      </c>
      <c r="F29" s="13">
        <v>768196.4</v>
      </c>
      <c r="G29" s="13">
        <v>1748714.3</v>
      </c>
      <c r="H29" s="13" t="s">
        <v>63</v>
      </c>
      <c r="I29" s="13">
        <v>1663662.6</v>
      </c>
      <c r="J29" s="13">
        <v>6141039.03</v>
      </c>
      <c r="K29" s="13">
        <v>29769456.2</v>
      </c>
      <c r="L29" s="13">
        <v>14713534.1</v>
      </c>
      <c r="M29" s="13">
        <v>1858988.3</v>
      </c>
      <c r="O29" s="3" t="s">
        <v>123</v>
      </c>
    </row>
    <row r="30" spans="1:15" ht="21">
      <c r="A30" s="11">
        <v>24</v>
      </c>
      <c r="B30" s="3" t="s">
        <v>111</v>
      </c>
      <c r="C30" s="14">
        <v>699</v>
      </c>
      <c r="D30" s="13">
        <f>164706078.49-M30</f>
        <v>161683720.65</v>
      </c>
      <c r="E30" s="13">
        <v>117026582.44</v>
      </c>
      <c r="F30" s="13">
        <v>3993313.96</v>
      </c>
      <c r="G30" s="13">
        <v>2854867.78</v>
      </c>
      <c r="H30" s="13">
        <v>8175.8</v>
      </c>
      <c r="I30" s="13">
        <v>5535380.24</v>
      </c>
      <c r="J30" s="13">
        <v>5520550.02</v>
      </c>
      <c r="K30" s="13">
        <v>1254893.13</v>
      </c>
      <c r="L30" s="13">
        <v>25489957.29</v>
      </c>
      <c r="M30" s="13">
        <v>3022357.84</v>
      </c>
      <c r="O30" s="3" t="s">
        <v>50</v>
      </c>
    </row>
    <row r="31" spans="1:15" ht="21">
      <c r="A31" s="11">
        <v>25</v>
      </c>
      <c r="B31" s="3" t="s">
        <v>112</v>
      </c>
      <c r="C31" s="12">
        <v>1145</v>
      </c>
      <c r="D31" s="13">
        <f>145080446.14-M31</f>
        <v>142358242.07999998</v>
      </c>
      <c r="E31" s="13">
        <v>103895388.21</v>
      </c>
      <c r="F31" s="13">
        <v>2249155.98</v>
      </c>
      <c r="G31" s="13">
        <v>5244588.6</v>
      </c>
      <c r="H31" s="13">
        <v>486517.46</v>
      </c>
      <c r="I31" s="13">
        <v>2662006.4</v>
      </c>
      <c r="J31" s="13">
        <v>2321507.49</v>
      </c>
      <c r="K31" s="13">
        <v>513656.08</v>
      </c>
      <c r="L31" s="13">
        <v>24985421.86</v>
      </c>
      <c r="M31" s="13">
        <v>2722204.06</v>
      </c>
      <c r="O31" s="3" t="s">
        <v>51</v>
      </c>
    </row>
    <row r="32" spans="1:15" ht="21">
      <c r="A32" s="11">
        <v>26</v>
      </c>
      <c r="B32" s="3" t="s">
        <v>113</v>
      </c>
      <c r="C32" s="14">
        <v>914</v>
      </c>
      <c r="D32" s="13">
        <f>91341450.32-M32</f>
        <v>90220246.11</v>
      </c>
      <c r="E32" s="13">
        <v>49046105.56</v>
      </c>
      <c r="F32" s="13">
        <v>5928838.77</v>
      </c>
      <c r="G32" s="13">
        <v>4125660.15</v>
      </c>
      <c r="H32" s="13">
        <v>103315.6</v>
      </c>
      <c r="I32" s="13">
        <v>1938835.6</v>
      </c>
      <c r="J32" s="13">
        <v>1380152.98</v>
      </c>
      <c r="K32" s="13">
        <v>195711.94</v>
      </c>
      <c r="L32" s="13">
        <v>27501625.5</v>
      </c>
      <c r="M32" s="13">
        <v>1121204.21</v>
      </c>
      <c r="O32" s="3" t="s">
        <v>52</v>
      </c>
    </row>
    <row r="33" spans="1:15" ht="21">
      <c r="A33" s="11">
        <v>27</v>
      </c>
      <c r="B33" s="3" t="s">
        <v>20</v>
      </c>
      <c r="C33" s="14">
        <v>330</v>
      </c>
      <c r="D33" s="13">
        <f>79094118.83-M33</f>
        <v>78525962.82</v>
      </c>
      <c r="E33" s="13">
        <v>58424877.76</v>
      </c>
      <c r="F33" s="13">
        <v>544663.09</v>
      </c>
      <c r="G33" s="13">
        <v>2026074.59</v>
      </c>
      <c r="H33" s="13">
        <v>231925.31</v>
      </c>
      <c r="I33" s="13">
        <v>1031041.99</v>
      </c>
      <c r="J33" s="13">
        <v>1354815.29</v>
      </c>
      <c r="K33" s="13">
        <v>143258.86</v>
      </c>
      <c r="L33" s="13">
        <v>14769305.94</v>
      </c>
      <c r="M33" s="13">
        <v>568156.01</v>
      </c>
      <c r="O33" s="3" t="s">
        <v>6</v>
      </c>
    </row>
    <row r="34" spans="1:15" ht="21">
      <c r="A34" s="11">
        <v>28</v>
      </c>
      <c r="B34" s="3" t="s">
        <v>114</v>
      </c>
      <c r="C34" s="14" t="s">
        <v>3</v>
      </c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O34" s="3" t="s">
        <v>53</v>
      </c>
    </row>
    <row r="35" spans="1:15" ht="21">
      <c r="A35" s="11"/>
      <c r="B35" s="3" t="s">
        <v>21</v>
      </c>
      <c r="C35" s="12">
        <v>1078</v>
      </c>
      <c r="D35" s="13">
        <f>67196055.86-M35</f>
        <v>65767341.4</v>
      </c>
      <c r="E35" s="13">
        <v>48130459.34</v>
      </c>
      <c r="F35" s="13">
        <v>524092.98</v>
      </c>
      <c r="G35" s="13">
        <v>1452670.95</v>
      </c>
      <c r="H35" s="13">
        <v>742990.28</v>
      </c>
      <c r="I35" s="13">
        <v>698576.52</v>
      </c>
      <c r="J35" s="13">
        <v>3621856.96</v>
      </c>
      <c r="K35" s="13">
        <v>197466.24</v>
      </c>
      <c r="L35" s="13">
        <v>10399228.12</v>
      </c>
      <c r="M35" s="13">
        <v>1428714.46</v>
      </c>
      <c r="O35" s="3" t="s">
        <v>54</v>
      </c>
    </row>
    <row r="36" spans="1:15" ht="21">
      <c r="A36" s="11">
        <v>29</v>
      </c>
      <c r="B36" s="3" t="s">
        <v>22</v>
      </c>
      <c r="O36" s="3" t="s">
        <v>55</v>
      </c>
    </row>
    <row r="37" spans="1:13" ht="21">
      <c r="A37" s="11"/>
      <c r="B37" s="3" t="s">
        <v>23</v>
      </c>
      <c r="C37" s="14">
        <v>584</v>
      </c>
      <c r="D37" s="13">
        <f>60488690.44-M37</f>
        <v>59193435.98</v>
      </c>
      <c r="E37" s="13">
        <v>40349496.28</v>
      </c>
      <c r="F37" s="13">
        <v>392824.94</v>
      </c>
      <c r="G37" s="13">
        <v>2031053.17</v>
      </c>
      <c r="H37" s="13">
        <v>350822.54</v>
      </c>
      <c r="I37" s="13">
        <v>955658.94</v>
      </c>
      <c r="J37" s="13">
        <v>705287.69</v>
      </c>
      <c r="K37" s="13">
        <v>435914.08</v>
      </c>
      <c r="L37" s="13">
        <v>13972378.34</v>
      </c>
      <c r="M37" s="13">
        <v>1295254.46</v>
      </c>
    </row>
    <row r="38" spans="1:15" ht="21">
      <c r="A38" s="11">
        <v>30</v>
      </c>
      <c r="B38" s="3" t="s">
        <v>115</v>
      </c>
      <c r="C38" s="14" t="s">
        <v>3</v>
      </c>
      <c r="D38" s="13" t="s">
        <v>5</v>
      </c>
      <c r="E38" s="13" t="s">
        <v>5</v>
      </c>
      <c r="F38" s="13" t="s">
        <v>5</v>
      </c>
      <c r="G38" s="13" t="s">
        <v>5</v>
      </c>
      <c r="H38" s="13" t="s">
        <v>5</v>
      </c>
      <c r="I38" s="13" t="s">
        <v>5</v>
      </c>
      <c r="J38" s="13" t="s">
        <v>5</v>
      </c>
      <c r="K38" s="13" t="s">
        <v>5</v>
      </c>
      <c r="L38" s="13" t="s">
        <v>5</v>
      </c>
      <c r="M38" s="13" t="s">
        <v>5</v>
      </c>
      <c r="O38" s="3" t="s">
        <v>124</v>
      </c>
    </row>
    <row r="39" spans="1:15" ht="21">
      <c r="A39" s="11"/>
      <c r="B39" s="3" t="s">
        <v>116</v>
      </c>
      <c r="C39" s="14">
        <v>43</v>
      </c>
      <c r="D39" s="13">
        <f>83121251.53-M39</f>
        <v>82086331.89</v>
      </c>
      <c r="E39" s="13">
        <v>74064648.08</v>
      </c>
      <c r="F39" s="13">
        <v>5613.31</v>
      </c>
      <c r="G39" s="13">
        <v>1408397.55</v>
      </c>
      <c r="H39" s="13">
        <v>298553.22</v>
      </c>
      <c r="I39" s="13">
        <v>311473.94</v>
      </c>
      <c r="J39" s="13">
        <v>620</v>
      </c>
      <c r="K39" s="13">
        <v>29037.93</v>
      </c>
      <c r="L39" s="13">
        <v>5967987.86</v>
      </c>
      <c r="M39" s="13">
        <v>1034919.64</v>
      </c>
      <c r="O39" s="3" t="s">
        <v>125</v>
      </c>
    </row>
    <row r="40" spans="1:13" ht="21">
      <c r="A40" s="11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1">
      <c r="A41" s="11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ht="21">
      <c r="A42" s="2" t="s">
        <v>136</v>
      </c>
    </row>
    <row r="43" ht="21">
      <c r="A43" s="2" t="s">
        <v>137</v>
      </c>
    </row>
    <row r="44" spans="1:12" s="26" customFormat="1" ht="18" customHeight="1">
      <c r="A44" s="26" t="s">
        <v>135</v>
      </c>
      <c r="C44" s="27"/>
      <c r="D44" s="28"/>
      <c r="E44" s="29"/>
      <c r="F44" s="30"/>
      <c r="G44" s="29"/>
      <c r="H44" s="30"/>
      <c r="I44" s="29"/>
      <c r="J44" s="30"/>
      <c r="K44" s="29"/>
      <c r="L44" s="30"/>
    </row>
    <row r="45" ht="21">
      <c r="O45" s="5" t="s">
        <v>132</v>
      </c>
    </row>
    <row r="46" spans="1:15" s="2" customFormat="1" ht="21">
      <c r="A46" s="16"/>
      <c r="B46" s="16" t="s">
        <v>64</v>
      </c>
      <c r="C46" s="17" t="s">
        <v>33</v>
      </c>
      <c r="D46" s="18" t="s">
        <v>7</v>
      </c>
      <c r="E46" s="18" t="s">
        <v>65</v>
      </c>
      <c r="F46" s="18" t="s">
        <v>72</v>
      </c>
      <c r="G46" s="18" t="s">
        <v>77</v>
      </c>
      <c r="H46" s="18" t="s">
        <v>66</v>
      </c>
      <c r="I46" s="18" t="s">
        <v>83</v>
      </c>
      <c r="J46" s="18" t="s">
        <v>67</v>
      </c>
      <c r="K46" s="18" t="s">
        <v>68</v>
      </c>
      <c r="L46" s="18" t="s">
        <v>69</v>
      </c>
      <c r="M46" s="18" t="s">
        <v>95</v>
      </c>
      <c r="N46" s="16"/>
      <c r="O46" s="16"/>
    </row>
    <row r="47" spans="1:15" s="2" customFormat="1" ht="21">
      <c r="A47" s="19"/>
      <c r="B47" s="19" t="s">
        <v>64</v>
      </c>
      <c r="C47" s="20" t="s">
        <v>0</v>
      </c>
      <c r="D47" s="21" t="s">
        <v>36</v>
      </c>
      <c r="E47" s="21" t="s">
        <v>100</v>
      </c>
      <c r="F47" s="21" t="s">
        <v>73</v>
      </c>
      <c r="G47" s="21" t="s">
        <v>70</v>
      </c>
      <c r="H47" s="21" t="s">
        <v>90</v>
      </c>
      <c r="I47" s="21" t="s">
        <v>84</v>
      </c>
      <c r="J47" s="21" t="s">
        <v>71</v>
      </c>
      <c r="K47" s="21" t="s">
        <v>106</v>
      </c>
      <c r="L47" s="21" t="s">
        <v>97</v>
      </c>
      <c r="M47" s="21" t="s">
        <v>104</v>
      </c>
      <c r="N47" s="19"/>
      <c r="O47" s="19"/>
    </row>
    <row r="48" spans="1:15" s="2" customFormat="1" ht="21">
      <c r="A48" s="19"/>
      <c r="B48" s="19" t="s">
        <v>64</v>
      </c>
      <c r="C48" s="20" t="s">
        <v>34</v>
      </c>
      <c r="D48" s="21"/>
      <c r="E48" s="21" t="s">
        <v>86</v>
      </c>
      <c r="F48" s="21" t="s">
        <v>5</v>
      </c>
      <c r="G48" s="21" t="s">
        <v>78</v>
      </c>
      <c r="H48" s="21" t="s">
        <v>76</v>
      </c>
      <c r="I48" s="21" t="s">
        <v>85</v>
      </c>
      <c r="J48" s="21" t="s">
        <v>74</v>
      </c>
      <c r="K48" s="21"/>
      <c r="L48" s="21" t="s">
        <v>98</v>
      </c>
      <c r="M48" s="21" t="s">
        <v>96</v>
      </c>
      <c r="N48" s="19"/>
      <c r="O48" s="19"/>
    </row>
    <row r="49" spans="1:15" s="2" customFormat="1" ht="21">
      <c r="A49" s="20" t="s">
        <v>30</v>
      </c>
      <c r="B49" s="31" t="s">
        <v>31</v>
      </c>
      <c r="C49" s="20" t="s">
        <v>2</v>
      </c>
      <c r="D49" s="22"/>
      <c r="E49" s="21" t="s">
        <v>101</v>
      </c>
      <c r="F49" s="21" t="s">
        <v>5</v>
      </c>
      <c r="G49" s="21" t="s">
        <v>102</v>
      </c>
      <c r="H49" s="21" t="s">
        <v>80</v>
      </c>
      <c r="I49" s="21" t="s">
        <v>78</v>
      </c>
      <c r="J49" s="21" t="s">
        <v>86</v>
      </c>
      <c r="K49" s="21" t="s">
        <v>62</v>
      </c>
      <c r="L49" s="21" t="s">
        <v>107</v>
      </c>
      <c r="M49" s="21" t="s">
        <v>105</v>
      </c>
      <c r="N49" s="19"/>
      <c r="O49" s="31" t="s">
        <v>35</v>
      </c>
    </row>
    <row r="50" spans="1:15" s="2" customFormat="1" ht="21">
      <c r="A50" s="20" t="s">
        <v>32</v>
      </c>
      <c r="B50" s="31"/>
      <c r="D50" s="21" t="s">
        <v>5</v>
      </c>
      <c r="E50" s="21" t="s">
        <v>89</v>
      </c>
      <c r="F50" s="21" t="s">
        <v>5</v>
      </c>
      <c r="G50" s="21" t="s">
        <v>103</v>
      </c>
      <c r="H50" s="21" t="s">
        <v>78</v>
      </c>
      <c r="I50" s="21" t="s">
        <v>91</v>
      </c>
      <c r="J50" s="21" t="s">
        <v>87</v>
      </c>
      <c r="K50" s="21" t="s">
        <v>62</v>
      </c>
      <c r="L50" s="21" t="s">
        <v>99</v>
      </c>
      <c r="M50" s="21"/>
      <c r="N50" s="19"/>
      <c r="O50" s="32"/>
    </row>
    <row r="51" spans="1:15" s="2" customFormat="1" ht="21">
      <c r="A51" s="19"/>
      <c r="B51" s="19" t="s">
        <v>64</v>
      </c>
      <c r="C51" s="20" t="s">
        <v>5</v>
      </c>
      <c r="D51" s="21" t="s">
        <v>5</v>
      </c>
      <c r="E51" s="21"/>
      <c r="F51" s="21" t="s">
        <v>5</v>
      </c>
      <c r="G51" s="21" t="s">
        <v>79</v>
      </c>
      <c r="H51" s="21" t="s">
        <v>75</v>
      </c>
      <c r="I51" s="21" t="s">
        <v>92</v>
      </c>
      <c r="J51" s="21" t="s">
        <v>88</v>
      </c>
      <c r="K51" s="21" t="s">
        <v>62</v>
      </c>
      <c r="L51" s="21"/>
      <c r="M51" s="22"/>
      <c r="N51" s="19"/>
      <c r="O51" s="19"/>
    </row>
    <row r="52" spans="1:15" s="2" customFormat="1" ht="21">
      <c r="A52" s="19"/>
      <c r="B52" s="19" t="s">
        <v>64</v>
      </c>
      <c r="C52" s="20" t="s">
        <v>5</v>
      </c>
      <c r="D52" s="21" t="s">
        <v>5</v>
      </c>
      <c r="E52" s="22"/>
      <c r="F52" s="21" t="s">
        <v>5</v>
      </c>
      <c r="G52" s="21"/>
      <c r="H52" s="21" t="s">
        <v>82</v>
      </c>
      <c r="I52" s="21" t="s">
        <v>93</v>
      </c>
      <c r="J52" s="22"/>
      <c r="K52" s="21" t="s">
        <v>62</v>
      </c>
      <c r="L52" s="21" t="s">
        <v>5</v>
      </c>
      <c r="M52" s="21" t="s">
        <v>61</v>
      </c>
      <c r="N52" s="19"/>
      <c r="O52" s="19"/>
    </row>
    <row r="53" spans="1:15" s="2" customFormat="1" ht="21">
      <c r="A53" s="23"/>
      <c r="B53" s="23" t="s">
        <v>64</v>
      </c>
      <c r="C53" s="24" t="s">
        <v>5</v>
      </c>
      <c r="D53" s="25" t="s">
        <v>5</v>
      </c>
      <c r="E53" s="25" t="s">
        <v>5</v>
      </c>
      <c r="F53" s="25" t="s">
        <v>5</v>
      </c>
      <c r="G53" s="25" t="s">
        <v>5</v>
      </c>
      <c r="H53" s="25" t="s">
        <v>81</v>
      </c>
      <c r="I53" s="25" t="s">
        <v>94</v>
      </c>
      <c r="J53" s="25" t="s">
        <v>1</v>
      </c>
      <c r="K53" s="25" t="s">
        <v>62</v>
      </c>
      <c r="L53" s="25" t="s">
        <v>5</v>
      </c>
      <c r="M53" s="25" t="s">
        <v>61</v>
      </c>
      <c r="N53" s="23"/>
      <c r="O53" s="23"/>
    </row>
    <row r="54" spans="1:15" ht="21">
      <c r="A54" s="11">
        <v>31</v>
      </c>
      <c r="B54" s="3" t="s">
        <v>117</v>
      </c>
      <c r="C54" s="14" t="s">
        <v>3</v>
      </c>
      <c r="D54" s="13" t="s">
        <v>5</v>
      </c>
      <c r="E54" s="13" t="s">
        <v>5</v>
      </c>
      <c r="F54" s="13" t="s">
        <v>5</v>
      </c>
      <c r="G54" s="13" t="s">
        <v>5</v>
      </c>
      <c r="H54" s="13" t="s">
        <v>5</v>
      </c>
      <c r="I54" s="13" t="s">
        <v>5</v>
      </c>
      <c r="J54" s="13" t="s">
        <v>5</v>
      </c>
      <c r="K54" s="13" t="s">
        <v>5</v>
      </c>
      <c r="L54" s="13" t="s">
        <v>5</v>
      </c>
      <c r="M54" s="13" t="s">
        <v>5</v>
      </c>
      <c r="O54" s="3" t="s">
        <v>126</v>
      </c>
    </row>
    <row r="55" spans="1:15" ht="21">
      <c r="A55" s="11"/>
      <c r="B55" s="3" t="s">
        <v>118</v>
      </c>
      <c r="C55" s="14">
        <v>332</v>
      </c>
      <c r="D55" s="13">
        <f>71548539.98-M55</f>
        <v>70568745.09</v>
      </c>
      <c r="E55" s="13">
        <v>54284621.56</v>
      </c>
      <c r="F55" s="13">
        <v>135477.75</v>
      </c>
      <c r="G55" s="13">
        <v>1121258.39</v>
      </c>
      <c r="H55" s="13">
        <v>133992.07</v>
      </c>
      <c r="I55" s="13">
        <v>622147.29</v>
      </c>
      <c r="J55" s="13">
        <v>2075971.34</v>
      </c>
      <c r="K55" s="13">
        <v>314157.26</v>
      </c>
      <c r="L55" s="13">
        <v>11881119.44</v>
      </c>
      <c r="M55" s="13">
        <v>979794.89</v>
      </c>
      <c r="O55" s="3" t="s">
        <v>127</v>
      </c>
    </row>
    <row r="56" spans="1:15" ht="21">
      <c r="A56" s="11">
        <v>32</v>
      </c>
      <c r="B56" s="3" t="s">
        <v>24</v>
      </c>
      <c r="C56" s="14" t="s">
        <v>3</v>
      </c>
      <c r="D56" s="13" t="s">
        <v>5</v>
      </c>
      <c r="E56" s="13" t="s">
        <v>5</v>
      </c>
      <c r="F56" s="13" t="s">
        <v>5</v>
      </c>
      <c r="G56" s="13" t="s">
        <v>5</v>
      </c>
      <c r="H56" s="13" t="s">
        <v>5</v>
      </c>
      <c r="I56" s="13" t="s">
        <v>5</v>
      </c>
      <c r="J56" s="13" t="s">
        <v>5</v>
      </c>
      <c r="K56" s="13" t="s">
        <v>5</v>
      </c>
      <c r="L56" s="13" t="s">
        <v>5</v>
      </c>
      <c r="M56" s="13" t="s">
        <v>5</v>
      </c>
      <c r="O56" s="3" t="s">
        <v>56</v>
      </c>
    </row>
    <row r="57" spans="1:15" ht="21">
      <c r="A57" s="11"/>
      <c r="B57" s="3" t="s">
        <v>25</v>
      </c>
      <c r="C57" s="14">
        <v>219</v>
      </c>
      <c r="D57" s="13">
        <f>278104655.69-M57</f>
        <v>270561091.7</v>
      </c>
      <c r="E57" s="13">
        <v>233842385.9</v>
      </c>
      <c r="F57" s="13">
        <v>63630.44</v>
      </c>
      <c r="G57" s="13">
        <v>1503241.29</v>
      </c>
      <c r="H57" s="13">
        <v>1835805.57</v>
      </c>
      <c r="I57" s="13">
        <v>1582472.97</v>
      </c>
      <c r="J57" s="13">
        <v>13012333.66</v>
      </c>
      <c r="K57" s="13">
        <v>46847.58</v>
      </c>
      <c r="L57" s="13">
        <v>18674374.29</v>
      </c>
      <c r="M57" s="13">
        <v>7543563.99</v>
      </c>
      <c r="O57" s="3" t="s">
        <v>57</v>
      </c>
    </row>
    <row r="58" spans="1:15" ht="21">
      <c r="A58" s="11">
        <v>33</v>
      </c>
      <c r="B58" s="3" t="s">
        <v>119</v>
      </c>
      <c r="C58" s="14" t="s">
        <v>3</v>
      </c>
      <c r="D58" s="13" t="s">
        <v>5</v>
      </c>
      <c r="E58" s="13" t="s">
        <v>5</v>
      </c>
      <c r="F58" s="13" t="s">
        <v>5</v>
      </c>
      <c r="G58" s="13" t="s">
        <v>5</v>
      </c>
      <c r="H58" s="13" t="s">
        <v>5</v>
      </c>
      <c r="I58" s="13" t="s">
        <v>5</v>
      </c>
      <c r="J58" s="13" t="s">
        <v>5</v>
      </c>
      <c r="K58" s="13" t="s">
        <v>5</v>
      </c>
      <c r="L58" s="13" t="s">
        <v>5</v>
      </c>
      <c r="M58" s="13" t="s">
        <v>5</v>
      </c>
      <c r="O58" s="3" t="s">
        <v>128</v>
      </c>
    </row>
    <row r="59" spans="1:15" ht="21">
      <c r="A59" s="11"/>
      <c r="B59" s="3" t="s">
        <v>120</v>
      </c>
      <c r="C59" s="14">
        <v>96</v>
      </c>
      <c r="D59" s="13">
        <f>15240456.73-M59</f>
        <v>14870666.870000001</v>
      </c>
      <c r="E59" s="13">
        <v>10013313.36</v>
      </c>
      <c r="F59" s="13">
        <v>19290.35</v>
      </c>
      <c r="G59" s="13">
        <v>238915.68</v>
      </c>
      <c r="H59" s="13">
        <v>77511.9</v>
      </c>
      <c r="I59" s="13">
        <v>150246.33</v>
      </c>
      <c r="J59" s="13">
        <v>2148425.63</v>
      </c>
      <c r="K59" s="13">
        <v>19143.14</v>
      </c>
      <c r="L59" s="13">
        <v>2203820.48</v>
      </c>
      <c r="M59" s="13">
        <v>369789.86</v>
      </c>
      <c r="O59" s="3" t="s">
        <v>129</v>
      </c>
    </row>
    <row r="60" spans="1:15" ht="21">
      <c r="A60" s="11">
        <v>34</v>
      </c>
      <c r="B60" s="3" t="s">
        <v>26</v>
      </c>
      <c r="C60" s="14">
        <v>536</v>
      </c>
      <c r="D60" s="13">
        <f>620161753-M60</f>
        <v>618226758.2</v>
      </c>
      <c r="E60" s="13">
        <v>317426612</v>
      </c>
      <c r="F60" s="13">
        <v>1865753</v>
      </c>
      <c r="G60" s="13">
        <v>4353578.8</v>
      </c>
      <c r="H60" s="13">
        <v>7860355.91</v>
      </c>
      <c r="I60" s="13">
        <v>2226094.1</v>
      </c>
      <c r="J60" s="13">
        <v>150484618.7</v>
      </c>
      <c r="K60" s="13">
        <v>66934526.8</v>
      </c>
      <c r="L60" s="13">
        <v>67075218.9</v>
      </c>
      <c r="M60" s="13">
        <v>1934994.8</v>
      </c>
      <c r="O60" s="3" t="s">
        <v>58</v>
      </c>
    </row>
    <row r="61" spans="1:15" ht="21">
      <c r="A61" s="11">
        <v>35</v>
      </c>
      <c r="B61" s="3" t="s">
        <v>27</v>
      </c>
      <c r="C61" s="14">
        <v>137</v>
      </c>
      <c r="D61" s="13">
        <f>6729711.43-M61</f>
        <v>6452814.02</v>
      </c>
      <c r="E61" s="13">
        <v>3680469.87</v>
      </c>
      <c r="F61" s="13">
        <v>61207.14</v>
      </c>
      <c r="G61" s="13">
        <v>175583.43</v>
      </c>
      <c r="H61" s="13">
        <v>401778.95</v>
      </c>
      <c r="I61" s="13">
        <v>70113.53</v>
      </c>
      <c r="J61" s="13">
        <v>130157.17</v>
      </c>
      <c r="K61" s="13">
        <v>16490.96</v>
      </c>
      <c r="L61" s="13">
        <v>1917012.98</v>
      </c>
      <c r="M61" s="13">
        <v>276897.41</v>
      </c>
      <c r="O61" s="3" t="s">
        <v>59</v>
      </c>
    </row>
    <row r="62" spans="1:15" ht="21">
      <c r="A62" s="11">
        <v>36</v>
      </c>
      <c r="B62" s="3" t="s">
        <v>28</v>
      </c>
      <c r="O62" s="3" t="s">
        <v>60</v>
      </c>
    </row>
    <row r="63" spans="2:13" ht="21">
      <c r="B63" s="3" t="s">
        <v>29</v>
      </c>
      <c r="C63" s="14">
        <v>980</v>
      </c>
      <c r="D63" s="13">
        <f>54617005.8-M63</f>
        <v>53020206</v>
      </c>
      <c r="E63" s="13">
        <v>36999682.5</v>
      </c>
      <c r="F63" s="13">
        <v>210852.9</v>
      </c>
      <c r="G63" s="13">
        <v>1245352.4</v>
      </c>
      <c r="H63" s="13">
        <v>3555275.12</v>
      </c>
      <c r="I63" s="13">
        <v>1331224</v>
      </c>
      <c r="J63" s="13">
        <v>2629994.31</v>
      </c>
      <c r="K63" s="13">
        <v>194664.1</v>
      </c>
      <c r="L63" s="13">
        <v>6853160.6</v>
      </c>
      <c r="M63" s="13">
        <v>1596799.8</v>
      </c>
    </row>
    <row r="64" spans="1:15" ht="21">
      <c r="A64" s="11">
        <v>37</v>
      </c>
      <c r="B64" s="3" t="s">
        <v>121</v>
      </c>
      <c r="C64" s="14">
        <v>12</v>
      </c>
      <c r="D64" s="13">
        <f>805397.36-M64</f>
        <v>783290.36</v>
      </c>
      <c r="E64" s="13">
        <v>545961.1</v>
      </c>
      <c r="F64" s="13">
        <v>15147.24</v>
      </c>
      <c r="G64" s="13">
        <v>8205.33</v>
      </c>
      <c r="H64" s="13" t="s">
        <v>63</v>
      </c>
      <c r="I64" s="13">
        <v>37097.47</v>
      </c>
      <c r="J64" s="13" t="s">
        <v>63</v>
      </c>
      <c r="K64" s="13">
        <v>1597.57</v>
      </c>
      <c r="L64" s="13">
        <v>175281.65</v>
      </c>
      <c r="M64" s="13">
        <v>22107</v>
      </c>
      <c r="O64" s="3" t="s">
        <v>130</v>
      </c>
    </row>
    <row r="65" spans="1:15" ht="21">
      <c r="A65" s="6"/>
      <c r="B65" s="6"/>
      <c r="C65" s="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6"/>
      <c r="O65" s="6"/>
    </row>
    <row r="66" ht="21">
      <c r="A66" s="3" t="s">
        <v>133</v>
      </c>
    </row>
    <row r="67" ht="21">
      <c r="A67" s="3" t="s">
        <v>134</v>
      </c>
    </row>
  </sheetData>
  <mergeCells count="4">
    <mergeCell ref="B8:B9"/>
    <mergeCell ref="O8:O9"/>
    <mergeCell ref="B49:B50"/>
    <mergeCell ref="O49:O5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2006-11-09T02:11:23Z</cp:lastPrinted>
  <dcterms:created xsi:type="dcterms:W3CDTF">2001-05-09T08:07:40Z</dcterms:created>
  <dcterms:modified xsi:type="dcterms:W3CDTF">2007-04-18T07:30:12Z</dcterms:modified>
  <cp:category/>
  <cp:version/>
  <cp:contentType/>
  <cp:contentStatus/>
</cp:coreProperties>
</file>