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/>
  <bookViews>
    <workbookView xWindow="2280" yWindow="-300" windowWidth="18195" windowHeight="8100"/>
  </bookViews>
  <sheets>
    <sheet name="T-1.1" sheetId="3" r:id="rId1"/>
  </sheets>
  <definedNames>
    <definedName name="_xlnm.Print_Area" localSheetId="0">'T-1.1'!$A$1:$S$25</definedName>
  </definedNames>
  <calcPr calcId="124519"/>
</workbook>
</file>

<file path=xl/calcChain.xml><?xml version="1.0" encoding="utf-8"?>
<calcChain xmlns="http://schemas.openxmlformats.org/spreadsheetml/2006/main">
  <c r="N9" i="3"/>
  <c r="J17"/>
  <c r="J16"/>
  <c r="J15"/>
  <c r="J14"/>
  <c r="J13"/>
  <c r="J12"/>
  <c r="J11"/>
  <c r="J10"/>
  <c r="K17"/>
  <c r="K16"/>
  <c r="K15"/>
  <c r="K14"/>
  <c r="K13"/>
  <c r="K12"/>
  <c r="K11"/>
  <c r="K10"/>
  <c r="J9"/>
  <c r="K9"/>
  <c r="L11"/>
  <c r="L12"/>
  <c r="L13"/>
  <c r="L14"/>
  <c r="L15"/>
  <c r="L16"/>
  <c r="L17"/>
  <c r="L10"/>
  <c r="L9"/>
  <c r="I9"/>
  <c r="M11" l="1"/>
  <c r="M12"/>
  <c r="M13"/>
  <c r="M14"/>
  <c r="M15"/>
  <c r="M16"/>
  <c r="M17"/>
  <c r="M10"/>
  <c r="M9"/>
  <c r="N10"/>
  <c r="N11"/>
  <c r="N12"/>
  <c r="N13"/>
  <c r="N14"/>
  <c r="N15"/>
  <c r="N16"/>
  <c r="N17"/>
</calcChain>
</file>

<file path=xl/sharedStrings.xml><?xml version="1.0" encoding="utf-8"?>
<sst xmlns="http://schemas.openxmlformats.org/spreadsheetml/2006/main" count="45" uniqueCount="41">
  <si>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</si>
  <si>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</si>
  <si>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</si>
  <si>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</si>
  <si>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</si>
  <si>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</si>
  <si>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</si>
  <si>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>District</t>
  </si>
  <si>
    <t>อำเภอ</t>
  </si>
  <si>
    <t>Table</t>
  </si>
  <si>
    <t>อำเภอเมือง</t>
  </si>
  <si>
    <t>ประชากร</t>
  </si>
  <si>
    <t>Population</t>
  </si>
  <si>
    <t>อัตราการเปลี่ยนแปลง</t>
  </si>
  <si>
    <t>(per sq. km.)</t>
  </si>
  <si>
    <t xml:space="preserve"> Mueang district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</si>
  <si>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</si>
  <si>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(2015)</t>
  </si>
  <si>
    <t xml:space="preserve"> (2014)</t>
  </si>
  <si>
    <t xml:space="preserve"> (2013)</t>
  </si>
  <si>
    <t xml:space="preserve"> (2012)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</si>
  <si>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</si>
  <si>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</si>
  <si>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</si>
  <si>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</si>
  <si>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</si>
  <si>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</si>
  <si>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</si>
  <si>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</si>
  <si>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</si>
  <si>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</si>
  <si>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</si>
  <si>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</si>
  <si>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</si>
  <si>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</si>
  <si>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 xml:space="preserve"> </t>
  </si>
  <si>
    <t xml:space="preserve">    ที่มา:  กรมการปกครอง  กระทรวงมหาดไทย</t>
  </si>
  <si>
    <t xml:space="preserve">    Source:  Department of Provincial Administration,  Ministry of Interior</t>
  </si>
  <si>
    <t xml:space="preserve"> (2016)</t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</si>
  <si>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</si>
  <si>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Population from Registration Record, Percentage Change and Density by District: 2012 - 2016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</si>
</sst>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9" formatCode="#,##0\ \ "/>
    <numFmt numFmtId="190" formatCode="_-* #,##0.0_-;\-* #,##0.0_-;_-* &quot;-&quot;??_-;_-@_-"/>
  </numFmts>
  <fonts count="17">
    <font>
      <sz val="14"/>
      <name val="Cordia New"/>
      <charset val="222"/>
    </font>
    <font>
      <sz val="11"/>
      <color indexed="8"/>
      <name val="Tahoma"/>
      <family val="2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i/>
      <sz val="10"/>
      <name val="Arial "/>
    </font>
    <font>
      <sz val="11"/>
      <color indexed="8"/>
      <name val="Tahoma"/>
      <family val="2"/>
    </font>
    <font>
      <sz val="10"/>
      <name val="Arial 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1">
    <xf numFmtId="0" fontId="0" fillId="0" borderId="0"/>
    <xf numFmtId="18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" fillId="0" borderId="0" applyFont="0" applyFill="0" applyBorder="0" applyAlignment="0" applyProtection="0"/>
    <xf numFmtId="0" fontId="13" fillId="0" borderId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8" xfId="0" applyFont="1" applyBorder="1"/>
    <xf numFmtId="0" fontId="9" fillId="0" borderId="3" xfId="0" applyFont="1" applyBorder="1"/>
    <xf numFmtId="0" fontId="9" fillId="0" borderId="2" xfId="0" applyFont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1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9" xfId="0" applyFont="1" applyBorder="1"/>
    <xf numFmtId="0" fontId="9" fillId="0" borderId="7" xfId="0" applyFont="1" applyBorder="1"/>
    <xf numFmtId="0" fontId="9" fillId="0" borderId="6" xfId="0" quotePrefix="1" applyFont="1" applyBorder="1" applyAlignment="1">
      <alignment horizontal="center"/>
    </xf>
    <xf numFmtId="0" fontId="9" fillId="0" borderId="0" xfId="0" applyFont="1" applyAlignment="1"/>
    <xf numFmtId="0" fontId="9" fillId="0" borderId="9" xfId="0" applyFont="1" applyBorder="1" applyAlignment="1"/>
    <xf numFmtId="0" fontId="9" fillId="0" borderId="5" xfId="0" quotePrefix="1" applyFont="1" applyBorder="1" applyAlignment="1">
      <alignment horizontal="center"/>
    </xf>
    <xf numFmtId="187" fontId="6" fillId="0" borderId="3" xfId="0" applyNumberFormat="1" applyFont="1" applyBorder="1"/>
    <xf numFmtId="187" fontId="6" fillId="0" borderId="12" xfId="0" applyNumberFormat="1" applyFont="1" applyBorder="1"/>
    <xf numFmtId="187" fontId="14" fillId="0" borderId="5" xfId="10" applyNumberFormat="1" applyFont="1" applyBorder="1"/>
    <xf numFmtId="190" fontId="9" fillId="0" borderId="12" xfId="0" applyNumberFormat="1" applyFont="1" applyBorder="1"/>
    <xf numFmtId="190" fontId="15" fillId="0" borderId="12" xfId="0" applyNumberFormat="1" applyFont="1" applyBorder="1"/>
    <xf numFmtId="190" fontId="16" fillId="0" borderId="12" xfId="0" applyNumberFormat="1" applyFont="1" applyBorder="1"/>
    <xf numFmtId="187" fontId="15" fillId="0" borderId="12" xfId="0" applyNumberFormat="1" applyFont="1" applyBorder="1"/>
    <xf numFmtId="187" fontId="16" fillId="0" borderId="12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9" xfId="0" applyFont="1" applyBorder="1" applyAlignment="1">
      <alignment horizontal="left"/>
    </xf>
  </cellXfs>
  <cellStyles count="11">
    <cellStyle name="Comma 2" xfId="1"/>
    <cellStyle name="Comma 2 2" xfId="2"/>
    <cellStyle name="Comma 3" xfId="3"/>
    <cellStyle name="Normal 2" xfId="4"/>
    <cellStyle name="Normal 2 2" xfId="5"/>
    <cellStyle name="Normal 3" xfId="6"/>
    <cellStyle name="Normal 4" xfId="7"/>
    <cellStyle name="Normal 5" xfId="8"/>
    <cellStyle name="เครื่องหมายจุลภาค 2" xfId="9"/>
    <cellStyle name="ปกติ" xfId="0" builtinId="0"/>
    <cellStyle name="ปกติ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1695450</xdr:colOff>
      <xdr:row>0</xdr:row>
      <xdr:rowOff>9525</xdr:rowOff>
    </xdr:from>
    <xdr:to>
      <xdr:col>18</xdr:col>
      <xdr:colOff>9525</xdr:colOff>
      <xdr:row>24</xdr:row>
      <xdr:rowOff>152400</xdr:rowOff>
    </xdr:to>
    <xdr:grpSp>
      <xdr:nvGrpSpPr>
        <xdr:cNvPr id="2902" name="Group 203"/>
        <xdr:cNvGrpSpPr>
          <a:grpSpLocks/>
        </xdr:cNvGrpSpPr>
      </xdr:nvGrpSpPr>
      <xdr:grpSpPr bwMode="auto">
        <a:xfrm>
          <a:off x="9372600" y="9525"/>
          <a:ext cx="381000" cy="6657975"/>
          <a:chOff x="998" y="0"/>
          <a:chExt cx="70" cy="703"/>
        </a:xfrm>
      </xdr:grpSpPr>
      <xdr:sp macro="" textlink="">
        <xdr:nvSpPr>
          <xdr:cNvPr id="2159" name="Text Box 6"/>
          <xdr:cNvSpPr txBox="1">
            <a:spLocks noChangeArrowheads="1"/>
          </xdr:cNvSpPr>
        </xdr:nvSpPr>
        <xdr:spPr bwMode="auto">
          <a:xfrm>
            <a:off x="1021" y="160"/>
            <a:ext cx="47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60"/>
            <a:ext cx="61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90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3"/>
  <sheetViews>
    <sheetView showGridLines="0" tabSelected="1" workbookViewId="0">
      <selection activeCell="F11" sqref="F11"/>
    </sheetView>
  </sheetViews>
  <sheetFormatPr defaultRowHeight="18.75"/>
  <cols>
    <col min="1" max="1" width="1.5703125" style="5" customWidth="1"/>
    <col min="2" max="2" width="5.85546875" style="5" customWidth="1"/>
    <col min="3" max="3" width="4.28515625" style="5" customWidth="1"/>
    <col min="4" max="4" width="5.7109375" style="5" customWidth="1"/>
    <col min="5" max="9" width="9.85546875" style="5" customWidth="1"/>
    <col min="10" max="13" width="8.140625" style="5" customWidth="1"/>
    <col min="14" max="14" width="15" style="5" bestFit="1" customWidth="1"/>
    <col min="15" max="15" width="0.85546875" style="5" customWidth="1"/>
    <col min="16" max="16" width="25.85546875" style="5" customWidth="1"/>
    <col min="17" max="17" width="1" style="5" customWidth="1"/>
    <col min="18" max="18" width="4.140625" style="5" customWidth="1"/>
    <col min="19" max="19" width="5" style="5" customWidth="1"/>
    <col min="20" max="16384" width="9.140625" style="5"/>
  </cols>
  <sheetData>
    <row r="1" spans="1:16" s="1" customFormat="1">
      <c r="B1" s="1" t="s">
        <v>0</v>
      </c>
      <c r="C1" s="2">
        <v>1.1000000000000001</v>
      </c>
      <c r="D1" s="1" t="s">
        <v>39</v>
      </c>
    </row>
    <row r="2" spans="1:16" s="3" customFormat="1">
      <c r="B2" s="1" t="s">
        <v>9</v>
      </c>
      <c r="C2" s="2">
        <v>1.1000000000000001</v>
      </c>
      <c r="D2" s="1" t="s">
        <v>40</v>
      </c>
    </row>
    <row r="3" spans="1:16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6" customFormat="1" ht="17.25">
      <c r="A4" s="36" t="s">
        <v>8</v>
      </c>
      <c r="B4" s="36"/>
      <c r="C4" s="36"/>
      <c r="D4" s="37"/>
      <c r="E4" s="48" t="s">
        <v>11</v>
      </c>
      <c r="F4" s="48"/>
      <c r="G4" s="48"/>
      <c r="H4" s="48"/>
      <c r="I4" s="49"/>
      <c r="J4" s="48" t="s">
        <v>13</v>
      </c>
      <c r="K4" s="48"/>
      <c r="L4" s="48"/>
      <c r="M4" s="49"/>
      <c r="N4" s="18" t="s">
        <v>4</v>
      </c>
      <c r="O4" s="42" t="s">
        <v>7</v>
      </c>
      <c r="P4" s="43"/>
    </row>
    <row r="5" spans="1:16" s="6" customFormat="1" ht="17.25">
      <c r="A5" s="38"/>
      <c r="B5" s="38"/>
      <c r="C5" s="38"/>
      <c r="D5" s="39"/>
      <c r="E5" s="50" t="s">
        <v>12</v>
      </c>
      <c r="F5" s="50"/>
      <c r="G5" s="50"/>
      <c r="H5" s="50"/>
      <c r="I5" s="51"/>
      <c r="J5" s="50" t="s">
        <v>16</v>
      </c>
      <c r="K5" s="50"/>
      <c r="L5" s="50"/>
      <c r="M5" s="51"/>
      <c r="N5" s="14" t="s">
        <v>5</v>
      </c>
      <c r="O5" s="44"/>
      <c r="P5" s="45"/>
    </row>
    <row r="6" spans="1:16" s="6" customFormat="1" ht="17.25">
      <c r="A6" s="38"/>
      <c r="B6" s="38"/>
      <c r="C6" s="38"/>
      <c r="D6" s="39"/>
      <c r="E6" s="8"/>
      <c r="F6" s="9"/>
      <c r="G6" s="9"/>
      <c r="H6" s="9"/>
      <c r="I6" s="9"/>
      <c r="J6" s="9"/>
      <c r="K6" s="9"/>
      <c r="L6" s="9"/>
      <c r="M6" s="9"/>
      <c r="N6" s="19" t="s">
        <v>3</v>
      </c>
      <c r="O6" s="44"/>
      <c r="P6" s="45"/>
    </row>
    <row r="7" spans="1:16" s="6" customFormat="1" ht="17.25">
      <c r="A7" s="38"/>
      <c r="B7" s="38"/>
      <c r="C7" s="38"/>
      <c r="D7" s="39"/>
      <c r="E7" s="20">
        <v>2555</v>
      </c>
      <c r="F7" s="19">
        <v>2556</v>
      </c>
      <c r="G7" s="20">
        <v>2557</v>
      </c>
      <c r="H7" s="19">
        <v>2558</v>
      </c>
      <c r="I7" s="20">
        <v>2559</v>
      </c>
      <c r="J7" s="19">
        <v>2556</v>
      </c>
      <c r="K7" s="20">
        <v>2557</v>
      </c>
      <c r="L7" s="19">
        <v>2558</v>
      </c>
      <c r="M7" s="20">
        <v>2559</v>
      </c>
      <c r="N7" s="19" t="s">
        <v>2</v>
      </c>
      <c r="O7" s="44"/>
      <c r="P7" s="45"/>
    </row>
    <row r="8" spans="1:16" s="6" customFormat="1" ht="17.25">
      <c r="A8" s="40"/>
      <c r="B8" s="40"/>
      <c r="C8" s="40"/>
      <c r="D8" s="41"/>
      <c r="E8" s="24" t="s">
        <v>20</v>
      </c>
      <c r="F8" s="24" t="s">
        <v>19</v>
      </c>
      <c r="G8" s="24" t="s">
        <v>18</v>
      </c>
      <c r="H8" s="24" t="s">
        <v>17</v>
      </c>
      <c r="I8" s="24" t="s">
        <v>38</v>
      </c>
      <c r="J8" s="24" t="s">
        <v>19</v>
      </c>
      <c r="K8" s="24" t="s">
        <v>18</v>
      </c>
      <c r="L8" s="24" t="s">
        <v>17</v>
      </c>
      <c r="M8" s="27" t="s">
        <v>38</v>
      </c>
      <c r="N8" s="21" t="s">
        <v>14</v>
      </c>
      <c r="O8" s="46"/>
      <c r="P8" s="47"/>
    </row>
    <row r="9" spans="1:16" s="7" customFormat="1" ht="34.5" customHeight="1">
      <c r="A9" s="54" t="s">
        <v>6</v>
      </c>
      <c r="B9" s="54"/>
      <c r="C9" s="54"/>
      <c r="D9" s="54"/>
      <c r="E9" s="34">
        <v>500814</v>
      </c>
      <c r="F9" s="34">
        <v>506138</v>
      </c>
      <c r="G9" s="34">
        <v>511911</v>
      </c>
      <c r="H9" s="34">
        <v>518139</v>
      </c>
      <c r="I9" s="34">
        <f>SUM(I10:I17)</f>
        <v>522279</v>
      </c>
      <c r="J9" s="32">
        <f t="shared" ref="J9:M17" si="0">LN(F9/E9)*100</f>
        <v>1.0574584710157726</v>
      </c>
      <c r="K9" s="32">
        <f t="shared" si="0"/>
        <v>1.1341422427777657</v>
      </c>
      <c r="L9" s="32">
        <f t="shared" si="0"/>
        <v>1.2092764226498427</v>
      </c>
      <c r="M9" s="32">
        <f t="shared" si="0"/>
        <v>0.79583818250782878</v>
      </c>
      <c r="N9" s="32">
        <f>I9/4521.078</f>
        <v>115.52090010391326</v>
      </c>
      <c r="O9" s="55" t="s">
        <v>1</v>
      </c>
      <c r="P9" s="56"/>
    </row>
    <row r="10" spans="1:16" s="6" customFormat="1" ht="34.5" customHeight="1">
      <c r="A10" s="8"/>
      <c r="B10" s="57" t="s">
        <v>10</v>
      </c>
      <c r="C10" s="57"/>
      <c r="D10" s="58"/>
      <c r="E10" s="35">
        <v>162970</v>
      </c>
      <c r="F10" s="35">
        <v>163769</v>
      </c>
      <c r="G10" s="35">
        <v>165005</v>
      </c>
      <c r="H10" s="35">
        <v>166671</v>
      </c>
      <c r="I10" s="35">
        <v>167582</v>
      </c>
      <c r="J10" s="33">
        <f t="shared" si="0"/>
        <v>0.48907635307932629</v>
      </c>
      <c r="K10" s="33">
        <f t="shared" si="0"/>
        <v>0.75188781530655135</v>
      </c>
      <c r="L10" s="33">
        <f t="shared" si="0"/>
        <v>1.0046032944331746</v>
      </c>
      <c r="M10" s="33">
        <f t="shared" si="0"/>
        <v>0.54509742962365115</v>
      </c>
      <c r="N10" s="33">
        <f>I10/258.023</f>
        <v>649.48473585688089</v>
      </c>
      <c r="O10" s="8" t="s">
        <v>15</v>
      </c>
      <c r="P10" s="8"/>
    </row>
    <row r="11" spans="1:16" s="6" customFormat="1" ht="34.5" customHeight="1">
      <c r="A11" s="8"/>
      <c r="B11" s="57" t="s">
        <v>21</v>
      </c>
      <c r="C11" s="57"/>
      <c r="D11" s="58"/>
      <c r="E11" s="35">
        <v>61080</v>
      </c>
      <c r="F11" s="35">
        <v>61416</v>
      </c>
      <c r="G11" s="35">
        <v>61794</v>
      </c>
      <c r="H11" s="35">
        <v>62153</v>
      </c>
      <c r="I11" s="35">
        <v>62287</v>
      </c>
      <c r="J11" s="33">
        <f t="shared" si="0"/>
        <v>0.54859071751658017</v>
      </c>
      <c r="K11" s="33">
        <f t="shared" si="0"/>
        <v>0.61358848461223847</v>
      </c>
      <c r="L11" s="33">
        <f t="shared" si="0"/>
        <v>0.5792814733783278</v>
      </c>
      <c r="M11" s="33">
        <f t="shared" ref="M11:M17" si="1">LN(I11/H11)*100</f>
        <v>0.21536491770055652</v>
      </c>
      <c r="N11" s="33">
        <f>I11/1328.001</f>
        <v>46.902826127389964</v>
      </c>
      <c r="O11" s="8"/>
      <c r="P11" s="8" t="s">
        <v>28</v>
      </c>
    </row>
    <row r="12" spans="1:16" s="6" customFormat="1" ht="34.5" customHeight="1">
      <c r="A12" s="8"/>
      <c r="B12" s="57" t="s">
        <v>22</v>
      </c>
      <c r="C12" s="57"/>
      <c r="D12" s="58"/>
      <c r="E12" s="35">
        <v>56953</v>
      </c>
      <c r="F12" s="35">
        <v>57700</v>
      </c>
      <c r="G12" s="35">
        <v>58616</v>
      </c>
      <c r="H12" s="35">
        <v>59724</v>
      </c>
      <c r="I12" s="35">
        <v>60477</v>
      </c>
      <c r="J12" s="33">
        <f t="shared" si="0"/>
        <v>1.3030807220755669</v>
      </c>
      <c r="K12" s="33">
        <f t="shared" si="0"/>
        <v>1.5750523343608813</v>
      </c>
      <c r="L12" s="33">
        <f t="shared" si="0"/>
        <v>1.8726252806754728</v>
      </c>
      <c r="M12" s="33">
        <f t="shared" si="1"/>
        <v>1.2529177801978781</v>
      </c>
      <c r="N12" s="33">
        <f>I12/629.013</f>
        <v>96.14586661960881</v>
      </c>
      <c r="O12" s="8"/>
      <c r="P12" s="8" t="s">
        <v>29</v>
      </c>
    </row>
    <row r="13" spans="1:16" s="6" customFormat="1" ht="34.5" customHeight="1">
      <c r="A13" s="8"/>
      <c r="B13" s="57" t="s">
        <v>23</v>
      </c>
      <c r="C13" s="57"/>
      <c r="D13" s="58"/>
      <c r="E13" s="35">
        <v>23533</v>
      </c>
      <c r="F13" s="35">
        <v>23831</v>
      </c>
      <c r="G13" s="35">
        <v>24185</v>
      </c>
      <c r="H13" s="35">
        <v>24462</v>
      </c>
      <c r="I13" s="35">
        <v>24662</v>
      </c>
      <c r="J13" s="33">
        <f t="shared" si="0"/>
        <v>1.2583562716404051</v>
      </c>
      <c r="K13" s="33">
        <f t="shared" si="0"/>
        <v>1.4745352133719631</v>
      </c>
      <c r="L13" s="33">
        <f t="shared" si="0"/>
        <v>1.138828679022478</v>
      </c>
      <c r="M13" s="33">
        <f t="shared" si="1"/>
        <v>0.81427043831672952</v>
      </c>
      <c r="N13" s="33">
        <f>I13/648.009</f>
        <v>38.058113390400443</v>
      </c>
      <c r="O13" s="8"/>
      <c r="P13" s="8" t="s">
        <v>30</v>
      </c>
    </row>
    <row r="14" spans="1:16" s="6" customFormat="1" ht="34.5" customHeight="1">
      <c r="A14" s="25"/>
      <c r="B14" s="12" t="s">
        <v>24</v>
      </c>
      <c r="C14" s="25"/>
      <c r="D14" s="26"/>
      <c r="E14" s="35">
        <v>58329</v>
      </c>
      <c r="F14" s="35">
        <v>59249</v>
      </c>
      <c r="G14" s="35">
        <v>60091</v>
      </c>
      <c r="H14" s="35">
        <v>60848</v>
      </c>
      <c r="I14" s="35">
        <v>61520</v>
      </c>
      <c r="J14" s="33">
        <f t="shared" si="0"/>
        <v>1.5649505453882464</v>
      </c>
      <c r="K14" s="33">
        <f t="shared" si="0"/>
        <v>1.4111177675794564</v>
      </c>
      <c r="L14" s="33">
        <f t="shared" si="0"/>
        <v>1.2518871274428283</v>
      </c>
      <c r="M14" s="33">
        <f t="shared" si="1"/>
        <v>1.0983374011484623</v>
      </c>
      <c r="N14" s="33">
        <f>I14/500.001</f>
        <v>123.03975392049216</v>
      </c>
      <c r="O14" s="8"/>
      <c r="P14" s="8" t="s">
        <v>31</v>
      </c>
    </row>
    <row r="15" spans="1:16" s="6" customFormat="1" ht="34.5" customHeight="1">
      <c r="A15" s="13"/>
      <c r="B15" s="12" t="s">
        <v>25</v>
      </c>
      <c r="C15" s="13"/>
      <c r="D15" s="20"/>
      <c r="E15" s="35">
        <v>89571</v>
      </c>
      <c r="F15" s="35">
        <v>90740</v>
      </c>
      <c r="G15" s="35">
        <v>91850</v>
      </c>
      <c r="H15" s="35">
        <v>93006</v>
      </c>
      <c r="I15" s="35">
        <v>93772</v>
      </c>
      <c r="J15" s="33">
        <f t="shared" si="0"/>
        <v>1.2966667358652226</v>
      </c>
      <c r="K15" s="33">
        <f t="shared" si="0"/>
        <v>1.2158537425316835</v>
      </c>
      <c r="L15" s="33">
        <f t="shared" si="0"/>
        <v>1.2507195540077576</v>
      </c>
      <c r="M15" s="33">
        <f t="shared" si="1"/>
        <v>0.82022967860591223</v>
      </c>
      <c r="N15" s="33">
        <f>I15/516.031</f>
        <v>181.71776501799312</v>
      </c>
      <c r="O15" s="8"/>
      <c r="P15" s="8" t="s">
        <v>32</v>
      </c>
    </row>
    <row r="16" spans="1:16" s="6" customFormat="1" ht="34.5" customHeight="1">
      <c r="A16" s="13"/>
      <c r="B16" s="12" t="s">
        <v>26</v>
      </c>
      <c r="C16" s="13"/>
      <c r="D16" s="20"/>
      <c r="E16" s="35">
        <v>22146</v>
      </c>
      <c r="F16" s="35">
        <v>22738</v>
      </c>
      <c r="G16" s="35">
        <v>23226</v>
      </c>
      <c r="H16" s="35">
        <v>23653</v>
      </c>
      <c r="I16" s="35">
        <v>23951</v>
      </c>
      <c r="J16" s="33">
        <f t="shared" si="0"/>
        <v>2.6380640430998414</v>
      </c>
      <c r="K16" s="33">
        <f t="shared" si="0"/>
        <v>2.1234807116651191</v>
      </c>
      <c r="L16" s="33">
        <f t="shared" si="0"/>
        <v>1.821761596390016</v>
      </c>
      <c r="M16" s="33">
        <f t="shared" si="1"/>
        <v>1.252011985124325</v>
      </c>
      <c r="N16" s="33">
        <f>I16/451</f>
        <v>53.106430155210646</v>
      </c>
      <c r="O16" s="8"/>
      <c r="P16" s="8" t="s">
        <v>33</v>
      </c>
    </row>
    <row r="17" spans="1:16" s="6" customFormat="1" ht="34.5" customHeight="1">
      <c r="A17" s="13"/>
      <c r="B17" s="12" t="s">
        <v>27</v>
      </c>
      <c r="C17" s="13"/>
      <c r="D17" s="20"/>
      <c r="E17" s="35">
        <v>26232</v>
      </c>
      <c r="F17" s="35">
        <v>26695</v>
      </c>
      <c r="G17" s="35">
        <v>27144</v>
      </c>
      <c r="H17" s="35">
        <v>27622</v>
      </c>
      <c r="I17" s="35">
        <v>28028</v>
      </c>
      <c r="J17" s="33">
        <f t="shared" si="0"/>
        <v>1.7496242409802469</v>
      </c>
      <c r="K17" s="33">
        <f t="shared" si="0"/>
        <v>1.6679745529779573</v>
      </c>
      <c r="L17" s="33">
        <f t="shared" si="0"/>
        <v>1.7456529173807991</v>
      </c>
      <c r="M17" s="33">
        <f t="shared" si="1"/>
        <v>1.4591453852550507</v>
      </c>
      <c r="N17" s="33">
        <f>I17/191</f>
        <v>146.7434554973822</v>
      </c>
      <c r="O17" s="8"/>
      <c r="P17" s="8" t="s">
        <v>34</v>
      </c>
    </row>
    <row r="18" spans="1:16" s="6" customFormat="1" ht="2.25" customHeight="1">
      <c r="A18" s="13"/>
      <c r="B18" s="57"/>
      <c r="C18" s="57"/>
      <c r="D18" s="58"/>
      <c r="E18" s="28"/>
      <c r="F18" s="10"/>
      <c r="G18" s="22"/>
      <c r="H18" s="11" t="s">
        <v>35</v>
      </c>
      <c r="I18" s="11"/>
      <c r="J18" s="11"/>
      <c r="K18" s="11"/>
      <c r="L18" s="10"/>
      <c r="M18" s="31"/>
      <c r="N18" s="22"/>
      <c r="O18" s="8"/>
      <c r="P18" s="8"/>
    </row>
    <row r="19" spans="1:16" s="6" customFormat="1" ht="12.95" customHeight="1">
      <c r="A19" s="52"/>
      <c r="B19" s="52"/>
      <c r="C19" s="52"/>
      <c r="D19" s="53"/>
      <c r="E19" s="29"/>
      <c r="F19" s="10"/>
      <c r="G19" s="22"/>
      <c r="H19" s="11"/>
      <c r="I19" s="11"/>
      <c r="J19" s="11"/>
      <c r="K19" s="11"/>
      <c r="L19" s="10"/>
      <c r="M19" s="31"/>
      <c r="N19" s="22"/>
      <c r="O19" s="8"/>
      <c r="P19" s="8"/>
    </row>
    <row r="20" spans="1:16" s="6" customFormat="1" ht="3" customHeight="1">
      <c r="A20" s="15"/>
      <c r="B20" s="15"/>
      <c r="C20" s="15"/>
      <c r="D20" s="15"/>
      <c r="E20" s="30"/>
      <c r="F20" s="16"/>
      <c r="G20" s="23"/>
      <c r="H20" s="17"/>
      <c r="I20" s="17"/>
      <c r="J20" s="17"/>
      <c r="K20" s="17"/>
      <c r="L20" s="16"/>
      <c r="M20" s="23"/>
      <c r="N20" s="23"/>
      <c r="O20" s="15"/>
      <c r="P20" s="15"/>
    </row>
    <row r="21" spans="1:16" s="6" customFormat="1" ht="5.0999999999999996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s="6" customFormat="1" ht="17.25">
      <c r="A22" s="8" t="s">
        <v>36</v>
      </c>
      <c r="B22" s="8"/>
      <c r="C22" s="8"/>
      <c r="D22" s="8"/>
      <c r="E22" s="8"/>
      <c r="F22" s="8"/>
      <c r="G22" s="8"/>
      <c r="I22" s="8" t="s">
        <v>37</v>
      </c>
      <c r="J22" s="8"/>
      <c r="K22" s="8"/>
      <c r="L22" s="8"/>
      <c r="M22" s="8"/>
      <c r="N22" s="8"/>
      <c r="O22" s="8"/>
      <c r="P22" s="8"/>
    </row>
    <row r="23" spans="1:16" s="6" customFormat="1" ht="17.25">
      <c r="A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</sheetData>
  <mergeCells count="14">
    <mergeCell ref="A19:D19"/>
    <mergeCell ref="A9:D9"/>
    <mergeCell ref="O9:P9"/>
    <mergeCell ref="B11:D11"/>
    <mergeCell ref="B12:D12"/>
    <mergeCell ref="B13:D13"/>
    <mergeCell ref="B10:D10"/>
    <mergeCell ref="B18:D18"/>
    <mergeCell ref="A4:D8"/>
    <mergeCell ref="O4:P8"/>
    <mergeCell ref="E4:I4"/>
    <mergeCell ref="E5:I5"/>
    <mergeCell ref="J4:M4"/>
    <mergeCell ref="J5:M5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2017-09-08T08:29:39Z</cp:lastPrinted>
  <dcterms:created xsi:type="dcterms:W3CDTF">2004-08-16T17:13:42Z</dcterms:created>
  <dcterms:modified xsi:type="dcterms:W3CDTF">2017-09-29T14:21:57Z</dcterms:modified>
</cp:coreProperties>
</file>