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90" yWindow="5790" windowWidth="20490" windowHeight="7395"/>
  </bookViews>
  <sheets>
    <sheet name="T-14.1" sheetId="14" r:id="rId1"/>
  </sheets>
  <definedNames>
    <definedName name="_xlnm.Print_Area" localSheetId="0">'T-14.1'!$A$1:$Q$24</definedName>
  </definedNames>
  <calcPr calcId="125725"/>
</workbook>
</file>

<file path=xl/calcChain.xml><?xml version="1.0" encoding="utf-8"?>
<calcChain xmlns="http://schemas.openxmlformats.org/spreadsheetml/2006/main">
  <c r="O18" i="14"/>
  <c r="M17"/>
  <c r="J17"/>
  <c r="H17"/>
  <c r="F17"/>
  <c r="M16"/>
  <c r="J16"/>
  <c r="H16"/>
  <c r="F16"/>
  <c r="J15"/>
  <c r="H15"/>
  <c r="M14"/>
  <c r="J14"/>
  <c r="H14"/>
  <c r="M13"/>
  <c r="J13"/>
  <c r="H13"/>
  <c r="F13" s="1"/>
  <c r="J12"/>
  <c r="H12"/>
  <c r="J11"/>
  <c r="H11"/>
  <c r="F11" s="1"/>
  <c r="J10"/>
  <c r="H10"/>
  <c r="F10" s="1"/>
  <c r="F14" l="1"/>
  <c r="F12"/>
  <c r="F15"/>
</calcChain>
</file>

<file path=xl/sharedStrings.xml><?xml version="1.0" encoding="utf-8"?>
<sst xmlns="http://schemas.openxmlformats.org/spreadsheetml/2006/main" count="70" uniqueCount="36">
  <si>
    <t>ตาราง</t>
  </si>
  <si>
    <t>Total</t>
  </si>
  <si>
    <t>รวมยอด</t>
  </si>
  <si>
    <t>Table</t>
  </si>
  <si>
    <t>บริษัทจำกัด</t>
  </si>
  <si>
    <t>ประเภทการจดทะเบียน Type of Registration</t>
  </si>
  <si>
    <t>-</t>
  </si>
  <si>
    <t xml:space="preserve">    ที่มา:   สำนักงานพาณิชย์จังหวัดเชียงราย</t>
  </si>
  <si>
    <t>Source:  Chiang Rai Provincial  Business Development Office</t>
  </si>
  <si>
    <t xml:space="preserve">      1/    หน่วยเป็นพันบาท   Unit of Thousand baht</t>
  </si>
  <si>
    <t>2559 (2016)</t>
  </si>
  <si>
    <t>2558 (2015)</t>
  </si>
  <si>
    <t>2557 (2014)</t>
  </si>
  <si>
    <t xml:space="preserve"> -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</si>
  <si>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</si>
  <si>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</si>
  <si>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</si>
  <si>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</si>
  <si>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</si>
  <si>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</si>
  <si>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</si>
  <si>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Authorized Capital</t>
  </si>
  <si>
    <t>Case</t>
  </si>
  <si>
    <t>ราย</t>
  </si>
  <si>
    <t>Year</t>
  </si>
  <si>
    <t>Public company limited</t>
  </si>
  <si>
    <t>Ordinary partnership</t>
  </si>
  <si>
    <t>Limited partnership</t>
  </si>
  <si>
    <t>Company limited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</si>
  <si>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</si>
  <si>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</si>
  <si>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</si>
  <si>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</si>
  <si>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Registered of Juristic Person and Authorized Capital by Type of Registration: 2007 - 2016</t>
  </si>
  <si>
    <t>ทะเบียนนิติบุคคลที่คงอยู่ และทุนจดทะเบียน จำแนกตามประเภทการจดทะเบียน พ.ศ. 2550 - 2559</t>
  </si>
  <si>
    <r>
      <t>ทุนจดทะเบียน</t>
    </r>
    <r>
      <rPr>
        <vertAlign val="superscript"/>
        <sz val="14"/>
        <rFont val="TH SarabunPSK"/>
        <family val="2"/>
      </rPr>
      <t>1/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</si>
</sst>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14" applyNumberFormat="0" applyFill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 indent="3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 indent="3"/>
    </xf>
    <xf numFmtId="3" fontId="4" fillId="0" borderId="8" xfId="0" applyNumberFormat="1" applyFont="1" applyBorder="1" applyAlignment="1">
      <alignment horizontal="right" vertical="center" indent="2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 indent="3"/>
    </xf>
    <xf numFmtId="3" fontId="4" fillId="0" borderId="0" xfId="1" applyNumberFormat="1" applyFont="1" applyBorder="1" applyAlignment="1">
      <alignment horizontal="right" vertical="center" indent="1"/>
    </xf>
    <xf numFmtId="3" fontId="1" fillId="0" borderId="8" xfId="0" applyNumberFormat="1" applyFont="1" applyBorder="1" applyAlignment="1">
      <alignment horizontal="right" vertical="center" indent="3"/>
    </xf>
    <xf numFmtId="3" fontId="4" fillId="0" borderId="8" xfId="2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right" vertical="center" indent="2"/>
    </xf>
    <xf numFmtId="3" fontId="4" fillId="0" borderId="0" xfId="2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3">
    <cellStyle name="Comma" xfId="1" builtinId="3"/>
    <cellStyle name="Comma 2" xfId="6"/>
    <cellStyle name="Comma 2 2" xfId="7"/>
    <cellStyle name="Comma 3" xfId="8"/>
    <cellStyle name="Comma 4" xfId="9"/>
    <cellStyle name="Normal" xfId="0" builtinId="0"/>
    <cellStyle name="Normal 2" xfId="10"/>
    <cellStyle name="Normal 2 2" xfId="11"/>
    <cellStyle name="Normal 3" xfId="4"/>
    <cellStyle name="เครื่องหมายจุลภาค 2" xfId="2"/>
    <cellStyle name="เครื่องหมายจุลภาค 3" xfId="5"/>
    <cellStyle name="เซลล์ที่มีการเชื่อมโยง" xfId="12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4"/>
  <sheetViews>
    <sheetView showGridLines="0" tabSelected="1" workbookViewId="0">
      <selection activeCell="Q12" sqref="Q12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6.7109375" style="9" customWidth="1"/>
    <col min="5" max="5" width="7.7109375" style="9" customWidth="1"/>
    <col min="6" max="6" width="16.28515625" style="9" customWidth="1"/>
    <col min="7" max="7" width="8.2851562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5.7109375" style="9" customWidth="1"/>
    <col min="12" max="12" width="2.7109375" style="9" customWidth="1"/>
    <col min="13" max="13" width="16.28515625" style="9" customWidth="1"/>
    <col min="14" max="14" width="7.7109375" style="9" customWidth="1"/>
    <col min="15" max="15" width="16.28515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14.1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ht="18.75" customHeight="1">
      <c r="A2" s="5"/>
      <c r="B2" s="1" t="s">
        <v>3</v>
      </c>
      <c r="C2" s="2">
        <v>14.1</v>
      </c>
      <c r="D2" s="1" t="s">
        <v>33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8.1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0.25" customHeight="1">
      <c r="A4" s="3"/>
      <c r="B4" s="34"/>
      <c r="C4" s="34"/>
      <c r="D4" s="34"/>
      <c r="E4" s="59" t="s">
        <v>5</v>
      </c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6" ht="20.25" customHeight="1">
      <c r="A5" s="49"/>
      <c r="B5" s="49"/>
      <c r="C5" s="49"/>
      <c r="D5" s="50"/>
      <c r="E5" s="51" t="s">
        <v>2</v>
      </c>
      <c r="F5" s="52"/>
      <c r="G5" s="53" t="s">
        <v>4</v>
      </c>
      <c r="H5" s="54"/>
      <c r="I5" s="55" t="s">
        <v>32</v>
      </c>
      <c r="J5" s="55"/>
      <c r="K5" s="51" t="s">
        <v>31</v>
      </c>
      <c r="L5" s="56"/>
      <c r="M5" s="52"/>
      <c r="N5" s="51" t="s">
        <v>30</v>
      </c>
      <c r="O5" s="56"/>
    </row>
    <row r="6" spans="1:16" ht="20.25" customHeight="1">
      <c r="A6" s="42" t="s">
        <v>29</v>
      </c>
      <c r="B6" s="43"/>
      <c r="C6" s="43"/>
      <c r="D6" s="44"/>
      <c r="E6" s="45" t="s">
        <v>1</v>
      </c>
      <c r="F6" s="46"/>
      <c r="G6" s="45" t="s">
        <v>28</v>
      </c>
      <c r="H6" s="47"/>
      <c r="I6" s="48" t="s">
        <v>27</v>
      </c>
      <c r="J6" s="48"/>
      <c r="K6" s="45" t="s">
        <v>26</v>
      </c>
      <c r="L6" s="47"/>
      <c r="M6" s="46"/>
      <c r="N6" s="45" t="s">
        <v>25</v>
      </c>
      <c r="O6" s="47"/>
    </row>
    <row r="7" spans="1:16" ht="20.25" customHeight="1">
      <c r="A7" s="40" t="s">
        <v>24</v>
      </c>
      <c r="B7" s="40"/>
      <c r="C7" s="40"/>
      <c r="D7" s="41"/>
      <c r="E7" s="35" t="s">
        <v>23</v>
      </c>
      <c r="F7" s="36" t="s">
        <v>35</v>
      </c>
      <c r="G7" s="35" t="s">
        <v>23</v>
      </c>
      <c r="H7" s="36" t="s">
        <v>35</v>
      </c>
      <c r="I7" s="35" t="s">
        <v>23</v>
      </c>
      <c r="J7" s="36" t="s">
        <v>35</v>
      </c>
      <c r="K7" s="51" t="s">
        <v>23</v>
      </c>
      <c r="L7" s="52"/>
      <c r="M7" s="36" t="s">
        <v>35</v>
      </c>
      <c r="N7" s="35" t="s">
        <v>23</v>
      </c>
      <c r="O7" s="37" t="s">
        <v>35</v>
      </c>
    </row>
    <row r="8" spans="1:16" ht="20.25" customHeight="1">
      <c r="A8" s="3"/>
      <c r="B8" s="3"/>
      <c r="C8" s="3"/>
      <c r="D8" s="3"/>
      <c r="E8" s="32" t="s">
        <v>22</v>
      </c>
      <c r="F8" s="38" t="s">
        <v>21</v>
      </c>
      <c r="G8" s="32" t="s">
        <v>22</v>
      </c>
      <c r="H8" s="38" t="s">
        <v>21</v>
      </c>
      <c r="I8" s="32" t="s">
        <v>22</v>
      </c>
      <c r="J8" s="38" t="s">
        <v>21</v>
      </c>
      <c r="K8" s="57" t="s">
        <v>22</v>
      </c>
      <c r="L8" s="58"/>
      <c r="M8" s="38" t="s">
        <v>21</v>
      </c>
      <c r="N8" s="32" t="s">
        <v>22</v>
      </c>
      <c r="O8" s="32" t="s">
        <v>21</v>
      </c>
    </row>
    <row r="9" spans="1:16" ht="3" customHeight="1">
      <c r="A9" s="34"/>
      <c r="B9" s="34"/>
      <c r="C9" s="34"/>
      <c r="D9" s="34"/>
      <c r="E9" s="39"/>
      <c r="F9" s="39"/>
      <c r="G9" s="36"/>
      <c r="H9" s="37"/>
      <c r="I9" s="36"/>
      <c r="J9" s="36"/>
      <c r="K9" s="51"/>
      <c r="L9" s="52"/>
      <c r="M9" s="37"/>
      <c r="N9" s="37"/>
      <c r="O9" s="37"/>
    </row>
    <row r="10" spans="1:16" s="13" customFormat="1" ht="25.5" customHeight="1">
      <c r="A10" s="28"/>
      <c r="B10" s="13" t="s">
        <v>20</v>
      </c>
      <c r="C10" s="28"/>
      <c r="D10" s="27"/>
      <c r="E10" s="23">
        <v>3184</v>
      </c>
      <c r="F10" s="17">
        <f t="shared" ref="F10:F17" si="0">SUM(H10,J10,M10,O10)</f>
        <v>960030</v>
      </c>
      <c r="G10" s="25">
        <v>917</v>
      </c>
      <c r="H10" s="17">
        <f>858600000/1000</f>
        <v>858600</v>
      </c>
      <c r="I10" s="23">
        <v>2258</v>
      </c>
      <c r="J10" s="17">
        <f>101430000/1000</f>
        <v>101430</v>
      </c>
      <c r="K10" s="33">
        <v>9</v>
      </c>
      <c r="L10" s="19"/>
      <c r="M10" s="16" t="s">
        <v>6</v>
      </c>
      <c r="N10" s="18" t="s">
        <v>6</v>
      </c>
      <c r="O10" s="20" t="s">
        <v>6</v>
      </c>
    </row>
    <row r="11" spans="1:16" s="13" customFormat="1" ht="21" customHeight="1">
      <c r="A11" s="31"/>
      <c r="B11" s="13" t="s">
        <v>19</v>
      </c>
      <c r="C11" s="31"/>
      <c r="D11" s="26"/>
      <c r="E11" s="23">
        <v>3229</v>
      </c>
      <c r="F11" s="17">
        <f t="shared" si="0"/>
        <v>716170</v>
      </c>
      <c r="G11" s="25">
        <v>968</v>
      </c>
      <c r="H11" s="17">
        <f>571800000/1000</f>
        <v>571800</v>
      </c>
      <c r="I11" s="23">
        <v>2250</v>
      </c>
      <c r="J11" s="17">
        <f>144370000/1000</f>
        <v>144370</v>
      </c>
      <c r="K11" s="33">
        <v>11</v>
      </c>
      <c r="L11" s="19"/>
      <c r="M11" s="16" t="s">
        <v>6</v>
      </c>
      <c r="N11" s="18" t="s">
        <v>6</v>
      </c>
      <c r="O11" s="20" t="s">
        <v>6</v>
      </c>
    </row>
    <row r="12" spans="1:16" s="13" customFormat="1" ht="21" customHeight="1">
      <c r="A12" s="31"/>
      <c r="B12" s="13" t="s">
        <v>18</v>
      </c>
      <c r="C12" s="31"/>
      <c r="D12" s="26"/>
      <c r="E12" s="23">
        <v>3034</v>
      </c>
      <c r="F12" s="17">
        <f t="shared" si="0"/>
        <v>1303472.5</v>
      </c>
      <c r="G12" s="25">
        <v>1130</v>
      </c>
      <c r="H12" s="17">
        <f>1110185000/1000</f>
        <v>1110185</v>
      </c>
      <c r="I12" s="23">
        <v>1892</v>
      </c>
      <c r="J12" s="17">
        <f>193287500/1000</f>
        <v>193287.5</v>
      </c>
      <c r="K12" s="33">
        <v>12</v>
      </c>
      <c r="L12" s="19"/>
      <c r="M12" s="16" t="s">
        <v>6</v>
      </c>
      <c r="N12" s="18" t="s">
        <v>6</v>
      </c>
      <c r="O12" s="20" t="s">
        <v>6</v>
      </c>
    </row>
    <row r="13" spans="1:16" s="13" customFormat="1" ht="21" customHeight="1">
      <c r="B13" s="13" t="s">
        <v>17</v>
      </c>
      <c r="D13" s="30"/>
      <c r="E13" s="23">
        <v>2921</v>
      </c>
      <c r="F13" s="17">
        <f t="shared" si="0"/>
        <v>981550</v>
      </c>
      <c r="G13" s="25">
        <v>1151</v>
      </c>
      <c r="H13" s="17">
        <f>763200000/1000</f>
        <v>763200</v>
      </c>
      <c r="I13" s="23">
        <v>1768</v>
      </c>
      <c r="J13" s="17">
        <f>215350000/1000</f>
        <v>215350</v>
      </c>
      <c r="K13" s="33">
        <v>2</v>
      </c>
      <c r="L13" s="19"/>
      <c r="M13" s="22">
        <f>3000000/1000</f>
        <v>3000</v>
      </c>
      <c r="N13" s="18" t="s">
        <v>6</v>
      </c>
      <c r="O13" s="14" t="s">
        <v>6</v>
      </c>
    </row>
    <row r="14" spans="1:16" s="13" customFormat="1" ht="21" customHeight="1">
      <c r="B14" s="13" t="s">
        <v>16</v>
      </c>
      <c r="D14" s="30"/>
      <c r="E14" s="23">
        <v>3298</v>
      </c>
      <c r="F14" s="17">
        <f t="shared" si="0"/>
        <v>1322640</v>
      </c>
      <c r="G14" s="25">
        <v>1310</v>
      </c>
      <c r="H14" s="17">
        <f>1017200000/1000</f>
        <v>1017200</v>
      </c>
      <c r="I14" s="23">
        <v>1985</v>
      </c>
      <c r="J14" s="17">
        <f>304440000/1000</f>
        <v>304440</v>
      </c>
      <c r="K14" s="33">
        <v>3</v>
      </c>
      <c r="L14" s="19"/>
      <c r="M14" s="22">
        <f>1000000/1000</f>
        <v>1000</v>
      </c>
      <c r="N14" s="18" t="s">
        <v>6</v>
      </c>
      <c r="O14" s="14" t="s">
        <v>6</v>
      </c>
    </row>
    <row r="15" spans="1:16" s="13" customFormat="1" ht="21" customHeight="1">
      <c r="B15" s="13" t="s">
        <v>15</v>
      </c>
      <c r="D15" s="30"/>
      <c r="E15" s="23">
        <v>3582</v>
      </c>
      <c r="F15" s="17">
        <f t="shared" si="0"/>
        <v>1349450</v>
      </c>
      <c r="G15" s="25">
        <v>1430</v>
      </c>
      <c r="H15" s="17">
        <f>989200000/1000</f>
        <v>989200</v>
      </c>
      <c r="I15" s="23">
        <v>2149</v>
      </c>
      <c r="J15" s="17">
        <f>360250000/1000</f>
        <v>360250</v>
      </c>
      <c r="K15" s="33">
        <v>3</v>
      </c>
      <c r="L15" s="19"/>
      <c r="M15" s="16" t="s">
        <v>6</v>
      </c>
      <c r="N15" s="18" t="s">
        <v>6</v>
      </c>
      <c r="O15" s="20" t="s">
        <v>6</v>
      </c>
    </row>
    <row r="16" spans="1:16" s="13" customFormat="1" ht="21" customHeight="1">
      <c r="B16" s="13" t="s">
        <v>14</v>
      </c>
      <c r="D16" s="30"/>
      <c r="E16" s="23">
        <v>3922</v>
      </c>
      <c r="F16" s="17">
        <f t="shared" si="0"/>
        <v>1401425</v>
      </c>
      <c r="G16" s="25">
        <v>1621</v>
      </c>
      <c r="H16" s="17">
        <f>1101160000/1000</f>
        <v>1101160</v>
      </c>
      <c r="I16" s="23">
        <v>2296</v>
      </c>
      <c r="J16" s="17">
        <f>295765000/1000</f>
        <v>295765</v>
      </c>
      <c r="K16" s="33">
        <v>5</v>
      </c>
      <c r="L16" s="19"/>
      <c r="M16" s="22">
        <f>4500000/1000</f>
        <v>4500</v>
      </c>
      <c r="N16" s="18" t="s">
        <v>13</v>
      </c>
      <c r="O16" s="14" t="s">
        <v>6</v>
      </c>
    </row>
    <row r="17" spans="1:15" s="13" customFormat="1" ht="21" customHeight="1">
      <c r="B17" s="13" t="s">
        <v>12</v>
      </c>
      <c r="D17" s="30"/>
      <c r="E17" s="23">
        <v>4207</v>
      </c>
      <c r="F17" s="17">
        <f t="shared" si="0"/>
        <v>1388306</v>
      </c>
      <c r="G17" s="25">
        <v>1805</v>
      </c>
      <c r="H17" s="24">
        <f>1106950000/1000</f>
        <v>1106950</v>
      </c>
      <c r="I17" s="23">
        <v>2396</v>
      </c>
      <c r="J17" s="17">
        <f>278356000/1000</f>
        <v>278356</v>
      </c>
      <c r="K17" s="33">
        <v>6</v>
      </c>
      <c r="L17" s="19"/>
      <c r="M17" s="22">
        <f>3000000/1000</f>
        <v>3000</v>
      </c>
      <c r="N17" s="18" t="s">
        <v>6</v>
      </c>
      <c r="O17" s="14" t="s">
        <v>6</v>
      </c>
    </row>
    <row r="18" spans="1:15" s="13" customFormat="1" ht="21" customHeight="1">
      <c r="B18" s="13" t="s">
        <v>11</v>
      </c>
      <c r="D18" s="30"/>
      <c r="E18" s="18">
        <v>4238</v>
      </c>
      <c r="F18" s="17">
        <v>24609471</v>
      </c>
      <c r="G18" s="21">
        <v>1921</v>
      </c>
      <c r="H18" s="17">
        <v>19109330</v>
      </c>
      <c r="I18" s="18">
        <v>2312</v>
      </c>
      <c r="J18" s="17">
        <v>5292741</v>
      </c>
      <c r="K18" s="33">
        <v>4</v>
      </c>
      <c r="L18" s="19"/>
      <c r="M18" s="16">
        <v>7400</v>
      </c>
      <c r="N18" s="18">
        <v>1</v>
      </c>
      <c r="O18" s="20">
        <f>200000000/1000</f>
        <v>200000</v>
      </c>
    </row>
    <row r="19" spans="1:15" s="13" customFormat="1" ht="21" customHeight="1">
      <c r="B19" s="13" t="s">
        <v>10</v>
      </c>
      <c r="D19" s="30"/>
      <c r="E19" s="18">
        <v>4830</v>
      </c>
      <c r="F19" s="17">
        <v>27527277</v>
      </c>
      <c r="G19" s="19">
        <v>2262</v>
      </c>
      <c r="H19" s="17">
        <v>21376444</v>
      </c>
      <c r="I19" s="18">
        <v>2562</v>
      </c>
      <c r="J19" s="17">
        <v>5942433</v>
      </c>
      <c r="K19" s="33">
        <v>5</v>
      </c>
      <c r="L19" s="19"/>
      <c r="M19" s="16">
        <v>8400</v>
      </c>
      <c r="N19" s="15">
        <v>1</v>
      </c>
      <c r="O19" s="14">
        <v>200000</v>
      </c>
    </row>
    <row r="20" spans="1:15" ht="3" customHeight="1">
      <c r="A20" s="8"/>
      <c r="B20" s="8"/>
      <c r="C20" s="8"/>
      <c r="D20" s="10"/>
      <c r="E20" s="11"/>
      <c r="F20" s="10"/>
      <c r="G20" s="10"/>
      <c r="H20" s="8"/>
      <c r="I20" s="11"/>
      <c r="J20" s="11"/>
      <c r="K20" s="12"/>
      <c r="L20" s="8"/>
      <c r="M20" s="12"/>
      <c r="N20" s="12"/>
      <c r="O20" s="12"/>
    </row>
    <row r="21" spans="1:15" ht="3" customHeight="1"/>
    <row r="22" spans="1:15" ht="18.75" customHeight="1">
      <c r="B22" s="9" t="s">
        <v>9</v>
      </c>
    </row>
    <row r="23" spans="1:15" ht="18.75" customHeight="1">
      <c r="B23" s="29" t="s">
        <v>7</v>
      </c>
      <c r="C23" s="29"/>
      <c r="D23" s="29"/>
      <c r="E23" s="29"/>
      <c r="F23" s="29"/>
      <c r="G23" s="3"/>
      <c r="H23" s="3"/>
      <c r="I23" s="3"/>
      <c r="J23" s="3"/>
    </row>
    <row r="24" spans="1:15" ht="18.75" customHeight="1">
      <c r="B24" s="29" t="s">
        <v>8</v>
      </c>
      <c r="C24" s="29"/>
      <c r="E24" s="29"/>
      <c r="F24" s="29"/>
      <c r="G24" s="3"/>
      <c r="H24" s="3"/>
      <c r="I24" s="3"/>
      <c r="J24" s="3"/>
    </row>
  </sheetData>
  <mergeCells count="17">
    <mergeCell ref="K7:L7"/>
    <mergeCell ref="K8:L8"/>
    <mergeCell ref="K9:L9"/>
    <mergeCell ref="N6:O6"/>
    <mergeCell ref="E4:O4"/>
    <mergeCell ref="N5:O5"/>
    <mergeCell ref="K6:M6"/>
    <mergeCell ref="A5:D5"/>
    <mergeCell ref="E5:F5"/>
    <mergeCell ref="G5:H5"/>
    <mergeCell ref="I5:J5"/>
    <mergeCell ref="K5:M5"/>
    <mergeCell ref="A7:D7"/>
    <mergeCell ref="A6:D6"/>
    <mergeCell ref="E6:F6"/>
    <mergeCell ref="G6:H6"/>
    <mergeCell ref="I6:J6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2017-09-08T04:28:46Z</cp:lastPrinted>
  <dcterms:created xsi:type="dcterms:W3CDTF">2004-08-20T21:28:46Z</dcterms:created>
  <dcterms:modified xsi:type="dcterms:W3CDTF">2017-09-19T04:41:30Z</dcterms:modified>
</cp:coreProperties>
</file>