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" yWindow="96" windowWidth="6360" windowHeight="5712" tabRatio="532"/>
  </bookViews>
  <sheets>
    <sheet name="T-12.1" sheetId="34" r:id="rId1"/>
    <sheet name="T-12.2" sheetId="35" r:id="rId2"/>
    <sheet name="T-12.3" sheetId="36" r:id="rId3"/>
    <sheet name="T-12.4" sheetId="37" r:id="rId4"/>
    <sheet name="T-12.5" sheetId="38" r:id="rId5"/>
    <sheet name="T-12.6" sheetId="39" r:id="rId6"/>
    <sheet name="T-12.7" sheetId="40" r:id="rId7"/>
    <sheet name="T-12.1 " sheetId="19" r:id="rId8"/>
    <sheet name="T-12.2  " sheetId="20" r:id="rId9"/>
    <sheet name="T-12.3    " sheetId="42" r:id="rId10"/>
    <sheet name="T-12.4 " sheetId="25" r:id="rId11"/>
    <sheet name="T-12.5 " sheetId="26" r:id="rId12"/>
    <sheet name="T-12.62559" sheetId="29" r:id="rId13"/>
    <sheet name="T-12.72559" sheetId="30" r:id="rId14"/>
    <sheet name="Sheet1" sheetId="43" r:id="rId15"/>
  </sheets>
  <definedNames>
    <definedName name="_xlnm.Print_Area" localSheetId="1">'T-12.2'!$A$1:$P$23</definedName>
    <definedName name="_xlnm.Print_Area" localSheetId="5">'T-12.6'!$A$1:$V$32</definedName>
    <definedName name="_xlnm.Print_Area" localSheetId="6">'T-12.7'!$A$1:$T$26</definedName>
  </definedNames>
  <calcPr calcId="125725"/>
</workbook>
</file>

<file path=xl/calcChain.xml><?xml version="1.0" encoding="utf-8"?>
<calcChain xmlns="http://schemas.openxmlformats.org/spreadsheetml/2006/main">
  <c r="R10" i="20"/>
  <c r="Q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P10"/>
  <c r="P11"/>
  <c r="P12"/>
  <c r="P13"/>
  <c r="P14"/>
  <c r="P15"/>
  <c r="P16"/>
  <c r="P17"/>
  <c r="P18"/>
  <c r="P19"/>
  <c r="O19"/>
  <c r="O11"/>
  <c r="O12"/>
  <c r="O13"/>
  <c r="O14"/>
  <c r="O15"/>
  <c r="O16"/>
  <c r="O17"/>
  <c r="O18"/>
  <c r="O10"/>
  <c r="F29" i="42"/>
  <c r="H29" s="1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G8"/>
  <c r="I8" s="1"/>
  <c r="F8"/>
  <c r="H8" s="1"/>
  <c r="H11" i="36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H28"/>
  <c r="I28"/>
  <c r="H29"/>
  <c r="I29"/>
  <c r="H8"/>
  <c r="I8"/>
  <c r="H9"/>
  <c r="I9"/>
  <c r="H10"/>
  <c r="I10"/>
  <c r="F29"/>
  <c r="G8"/>
  <c r="F8"/>
  <c r="J10" i="38"/>
  <c r="N9"/>
  <c r="J9"/>
  <c r="N9" i="26"/>
  <c r="J10"/>
  <c r="J9" s="1"/>
  <c r="H19" i="20"/>
  <c r="H18"/>
  <c r="H17"/>
  <c r="H16"/>
  <c r="H15"/>
  <c r="H14"/>
  <c r="H13"/>
  <c r="H12"/>
  <c r="H11"/>
  <c r="H10"/>
  <c r="I29" i="42" l="1"/>
  <c r="M11" i="20"/>
  <c r="N11"/>
  <c r="M12"/>
  <c r="N12"/>
  <c r="M13"/>
  <c r="N13"/>
  <c r="M14"/>
  <c r="N14"/>
  <c r="M15"/>
  <c r="N15"/>
  <c r="M16"/>
  <c r="N16"/>
  <c r="M17"/>
  <c r="N17"/>
  <c r="M18"/>
  <c r="N18"/>
  <c r="M19"/>
  <c r="N19"/>
  <c r="M10"/>
  <c r="N10"/>
</calcChain>
</file>

<file path=xl/sharedStrings.xml><?xml version="1.0" encoding="utf-8"?>
<sst xmlns="http://schemas.openxmlformats.org/spreadsheetml/2006/main" count="1334" uniqueCount="399">
  <si>
    <t>ตาราง</t>
  </si>
  <si>
    <t>รวม</t>
  </si>
  <si>
    <t>Total</t>
  </si>
  <si>
    <t>ประเภทอุตสาหกรรม</t>
  </si>
  <si>
    <t>Construction</t>
  </si>
  <si>
    <t>สปก.</t>
  </si>
  <si>
    <t>Est.</t>
  </si>
  <si>
    <t>ลูกจ้าง</t>
  </si>
  <si>
    <t>จำนวนเหมืองแร่</t>
  </si>
  <si>
    <t>จำนวนคนงาน</t>
  </si>
  <si>
    <t>Production (metricton)</t>
  </si>
  <si>
    <t>1 - 4</t>
  </si>
  <si>
    <t>5 - 9</t>
  </si>
  <si>
    <t>10 - 19</t>
  </si>
  <si>
    <t>20 - 49</t>
  </si>
  <si>
    <t>100 - 299</t>
  </si>
  <si>
    <t>300 - 499</t>
  </si>
  <si>
    <t>500 - 999</t>
  </si>
  <si>
    <t>Emp.</t>
  </si>
  <si>
    <t>Others</t>
  </si>
  <si>
    <t>เพื่อประโยชน์อื่นๆ</t>
  </si>
  <si>
    <t>Entertainment</t>
  </si>
  <si>
    <t>เพื่อการบันเทิง</t>
  </si>
  <si>
    <t>Hotel</t>
  </si>
  <si>
    <t>โรงแรม</t>
  </si>
  <si>
    <t>Agriculture building</t>
  </si>
  <si>
    <t>เพื่อการเกษตร</t>
  </si>
  <si>
    <t>Health/hospital building</t>
  </si>
  <si>
    <t>เพื่อการสาธารณสุข/โรงพยาบาล</t>
  </si>
  <si>
    <t>เพื่อการศึกษา</t>
  </si>
  <si>
    <t>Sewerage building</t>
  </si>
  <si>
    <t>เพื่อการบำบัดน้ำเสีย ของเสีย</t>
  </si>
  <si>
    <t>Industrial and factory building</t>
  </si>
  <si>
    <t>เพื่อการอุตสาหกรรมและโรงงาน</t>
  </si>
  <si>
    <t>Commercial building</t>
  </si>
  <si>
    <t>เพื่อการพาณิชย์</t>
  </si>
  <si>
    <t>Residential building</t>
  </si>
  <si>
    <t>เพื่ออยู่อาศัย</t>
  </si>
  <si>
    <t>area (sq.m.)</t>
  </si>
  <si>
    <t>Unit</t>
  </si>
  <si>
    <t>Person</t>
  </si>
  <si>
    <t>หลัง</t>
  </si>
  <si>
    <t>ราย</t>
  </si>
  <si>
    <t>(ตร.ม.)</t>
  </si>
  <si>
    <t>Permitted number</t>
  </si>
  <si>
    <t>พื้นที่ก่อสร้าง</t>
  </si>
  <si>
    <t>จำนวนที่อนุมัติ</t>
  </si>
  <si>
    <t>ต่อเติม ดัดแปลง Addition, alteration</t>
  </si>
  <si>
    <t>ก่อสร้างใหม่  New construction</t>
  </si>
  <si>
    <t>Type of building</t>
  </si>
  <si>
    <t>นอกเขตเทศบาล  Non-municipal area</t>
  </si>
  <si>
    <t>เขตเทศบาล Municipal area</t>
  </si>
  <si>
    <t>ชนิดของอาคาร</t>
  </si>
  <si>
    <t xml:space="preserve">ตาราง   </t>
  </si>
  <si>
    <t>อื่นๆ</t>
  </si>
  <si>
    <t>Advertising board</t>
  </si>
  <si>
    <t>ป้ายโฆษณา</t>
  </si>
  <si>
    <t>Car park</t>
  </si>
  <si>
    <t>ลานจอดรถ</t>
  </si>
  <si>
    <t>Petrol station</t>
  </si>
  <si>
    <t>ปั้มน้ำมัน</t>
  </si>
  <si>
    <t>Swimming pool</t>
  </si>
  <si>
    <t>สระว่ายน้ำ</t>
  </si>
  <si>
    <t>Total (Area in sq.m.)</t>
  </si>
  <si>
    <t>รวม (พื้นที่เป็น ตร.ม.)</t>
  </si>
  <si>
    <t>Water drain</t>
  </si>
  <si>
    <t>ท่อ/ทางระบายน้ำ</t>
  </si>
  <si>
    <t>Dam</t>
  </si>
  <si>
    <t>เขื่อน/คันดิน</t>
  </si>
  <si>
    <t>Fence/wall</t>
  </si>
  <si>
    <t>รั้ว/กำแพง</t>
  </si>
  <si>
    <t>Total (Length in m.)</t>
  </si>
  <si>
    <t>รวม (ความยาวเป็น ม.)</t>
  </si>
  <si>
    <t>พื้นที่ก่อสร้าง (ตร.ม.)</t>
  </si>
  <si>
    <t>แห่ง</t>
  </si>
  <si>
    <t>Length (m.)</t>
  </si>
  <si>
    <t>ความยาว (ม.)</t>
  </si>
  <si>
    <t>Type of construction</t>
  </si>
  <si>
    <t>ชนิดของสิ่งก่อสร้าง</t>
  </si>
  <si>
    <t>Educational building</t>
  </si>
  <si>
    <t>รวมยอด</t>
  </si>
  <si>
    <t>ชาย</t>
  </si>
  <si>
    <t>หญิง</t>
  </si>
  <si>
    <t>Male</t>
  </si>
  <si>
    <t>Female</t>
  </si>
  <si>
    <t>อุตสาหกรรม</t>
  </si>
  <si>
    <t>Source:   Department of Labour Protection and Welfare, Ministry of Labour</t>
  </si>
  <si>
    <t xml:space="preserve">    ที่มา:   กรมสวัสดิการและคุ้มครองแรงงาน  กระทรวงแรงงาน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</si>
  <si>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</si>
  <si>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</si>
  <si>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</si>
  <si>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</si>
  <si>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</si>
  <si>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</si>
  <si>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</si>
  <si>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</si>
  <si>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กระดาษและผลิตภัณฑ์จากกระดาษ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</si>
  <si>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</si>
  <si>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</si>
  <si>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</si>
  <si>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</si>
  <si>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</si>
  <si>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</si>
  <si>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</si>
  <si>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</si>
  <si>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เครืองจักรกล</t>
  </si>
  <si>
    <t>ไฟฟ้า</t>
  </si>
  <si>
    <t>ขนส่ง</t>
  </si>
  <si>
    <t>อื่น ๆ</t>
  </si>
  <si>
    <t>Agriculture</t>
  </si>
  <si>
    <t>Food</t>
  </si>
  <si>
    <t>Beverages</t>
  </si>
  <si>
    <t>Textils</t>
  </si>
  <si>
    <t>Leather products</t>
  </si>
  <si>
    <t>Wood and wood products</t>
  </si>
  <si>
    <t>Furniture</t>
  </si>
  <si>
    <t>Printing</t>
  </si>
  <si>
    <t>Rubber</t>
  </si>
  <si>
    <t>Plastic</t>
  </si>
  <si>
    <t>Non-metallic</t>
  </si>
  <si>
    <t>Metals</t>
  </si>
  <si>
    <t>Metal products</t>
  </si>
  <si>
    <t>Machinery and equipment</t>
  </si>
  <si>
    <t>Electricity</t>
  </si>
  <si>
    <t>Transport</t>
  </si>
  <si>
    <t>.</t>
  </si>
  <si>
    <t>50 - 99</t>
  </si>
  <si>
    <t>รายการ</t>
  </si>
  <si>
    <t>Items</t>
  </si>
  <si>
    <t>Number of active mines</t>
  </si>
  <si>
    <t>Number of workers employed</t>
  </si>
  <si>
    <t>ปริมาณแร่ที่ผลิตได้ (เมตริกตัน)</t>
  </si>
  <si>
    <t>Paper and paper product</t>
  </si>
  <si>
    <t>Chemical</t>
  </si>
  <si>
    <t>Petrochemical and product</t>
  </si>
  <si>
    <t>อำเภอ</t>
  </si>
  <si>
    <t>District</t>
  </si>
  <si>
    <t>อัตราการเปลี่ยนแปลง (%)</t>
  </si>
  <si>
    <t>&gt; 1,000</t>
  </si>
  <si>
    <t>จำนวน</t>
  </si>
  <si>
    <t>คนทำงาน</t>
  </si>
  <si>
    <t>ขนาดของสถานประกอบการ/</t>
  </si>
  <si>
    <t>สถานประกอบการ</t>
  </si>
  <si>
    <t>Size of establishments/</t>
  </si>
  <si>
    <t>กิจกรรมทางเศรษฐกิจ</t>
  </si>
  <si>
    <t>ร้อยละ</t>
  </si>
  <si>
    <t>Economic activity</t>
  </si>
  <si>
    <t>Number</t>
  </si>
  <si>
    <t>Percentage</t>
  </si>
  <si>
    <t xml:space="preserve">  1 - 15  คน</t>
  </si>
  <si>
    <t xml:space="preserve">  1 - 15  persons</t>
  </si>
  <si>
    <t>16 - 25   คน</t>
  </si>
  <si>
    <t>16 - 25   persons</t>
  </si>
  <si>
    <t>26 - 30   คน</t>
  </si>
  <si>
    <t>26 - 30   persons</t>
  </si>
  <si>
    <t>31 - 50   คน</t>
  </si>
  <si>
    <t>31 - 50   persons</t>
  </si>
  <si>
    <t>51 - 200  คน</t>
  </si>
  <si>
    <t>51 - 200  persons</t>
  </si>
  <si>
    <t>มากกว่า 200 คน</t>
  </si>
  <si>
    <t>More than  200 persons</t>
  </si>
  <si>
    <t>การขายส่งและการขายปลีก การซ่อมยานยนต์</t>
  </si>
  <si>
    <t xml:space="preserve">Wholesale and retail trade; repair of motor </t>
  </si>
  <si>
    <t xml:space="preserve">  และจักรยานยนต์ </t>
  </si>
  <si>
    <t xml:space="preserve">  vehicles and motorcycles</t>
  </si>
  <si>
    <t>การขายส่ง</t>
  </si>
  <si>
    <t>Wholesale trade</t>
  </si>
  <si>
    <t xml:space="preserve">การขายปลีก </t>
  </si>
  <si>
    <t>Retail trade</t>
  </si>
  <si>
    <t>ที่พักแรม บริการอาหารและเครื่องดื่ม</t>
  </si>
  <si>
    <t>Accommodation, food and beverage service activities</t>
  </si>
  <si>
    <t>ข้อมูลข่าวสาร คอมพิวเตอร์ และการสื่อสาร</t>
  </si>
  <si>
    <t>Information and communication</t>
  </si>
  <si>
    <t>กิจกรรมด้านอสังหาริมทรัพย์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</si>
  <si>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</si>
  <si>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</si>
  <si>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</si>
  <si>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การให้เช่า บริการท่องเที่ยว และการบริการ สนับสนุนอื่นๆ</t>
  </si>
  <si>
    <t>Administrative and support service activities</t>
  </si>
  <si>
    <t>ศิลปะ ความบันเทิง และนันทนาการ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</si>
  <si>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</si>
  <si>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</si>
  <si>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</si>
  <si>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</si>
  <si>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</si>
  <si>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การจัดการและการบำบัดน้ำเสีย ของเสียและสิ่งปฏิกูล</t>
  </si>
  <si>
    <t>Sewerage, waste management and remediation activities</t>
  </si>
  <si>
    <t>การก่อสร้าง</t>
  </si>
  <si>
    <t xml:space="preserve">การขนส่งทางบก สถานที่เก็บสินค้า </t>
  </si>
  <si>
    <t>Land transport and storage</t>
  </si>
  <si>
    <t>กิจกรรมด้านโรงพยาบาลเอกชน</t>
  </si>
  <si>
    <t>Private hospital activities</t>
  </si>
  <si>
    <t>รวมยอด   (Total)</t>
  </si>
  <si>
    <t>Table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</si>
  <si>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</si>
  <si>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Size of establishments</t>
  </si>
  <si>
    <t>คนงาน (คน)</t>
  </si>
  <si>
    <t>เงินทุน (บาท)</t>
  </si>
  <si>
    <t>Capital  (Baht)</t>
  </si>
  <si>
    <t>or employees from 7 or more people to used the machinery or not.</t>
  </si>
  <si>
    <t>Employee</t>
  </si>
  <si>
    <t xml:space="preserve">    ขนาดของสถานประกอบการ (คน)   Size of Establishment (person)</t>
  </si>
  <si>
    <t>Percentage change</t>
  </si>
  <si>
    <t>Wearing apparel</t>
  </si>
  <si>
    <t>Industrial establishment</t>
  </si>
  <si>
    <t>Employee  (Person)</t>
  </si>
  <si>
    <t>Person engaged</t>
  </si>
  <si>
    <t>Type of industry</t>
  </si>
  <si>
    <t xml:space="preserve">     Note:   Industrial establshment is mean factory, building or vehicle used machinery from 5 horsepower or the equivalent 5 horsepower </t>
  </si>
  <si>
    <t>Establishment</t>
  </si>
  <si>
    <t>(ตึกแถว/อาคาร/ภัตตาคาร)</t>
  </si>
  <si>
    <t>อาคารสำนักงาน</t>
  </si>
  <si>
    <t>(Rowhouse/Building/Restaurants)</t>
  </si>
  <si>
    <t>Office Building</t>
  </si>
  <si>
    <t>พลังงานแสงอาทิตย์</t>
  </si>
  <si>
    <t xml:space="preserve">โรงไฟฟ้า/อาคารระบบ           </t>
  </si>
  <si>
    <t>Solar energy Building</t>
  </si>
  <si>
    <t xml:space="preserve">Power House/Power Station/ </t>
  </si>
  <si>
    <t>อาคารระบบประปาและโรงกรองน้ำ</t>
  </si>
  <si>
    <t>Water supply and filter plant</t>
  </si>
  <si>
    <t>เพื่อการขนส่ง</t>
  </si>
  <si>
    <t>Transportation building</t>
  </si>
  <si>
    <t xml:space="preserve">อาคารจอดรถ และอื่นๆ </t>
  </si>
  <si>
    <t>เช่น อาคารเอนกประสงค์</t>
  </si>
  <si>
    <t xml:space="preserve">Others </t>
  </si>
  <si>
    <t>ถนน/ทางรถไฟ</t>
  </si>
  <si>
    <t>Road</t>
  </si>
  <si>
    <t>(2014)</t>
  </si>
  <si>
    <t>(2015)</t>
  </si>
  <si>
    <t>(2016)</t>
  </si>
  <si>
    <t xml:space="preserve">  Source:  :  Nakhon Ratchasima  Provincial  Industrial Office</t>
  </si>
  <si>
    <t>(2013)</t>
  </si>
  <si>
    <t>Source:   Nakhon Ratchasima  Provincial  Industrial Office</t>
  </si>
  <si>
    <t xml:space="preserve">    ที่มา:   สำนักงานอุตสาหกรรมจังหวัดนครราชสีมา</t>
  </si>
  <si>
    <t xml:space="preserve"> Chaloem Phra Kiat District</t>
  </si>
  <si>
    <t>อำเภอเฉลิมพระเกียรติ</t>
  </si>
  <si>
    <t xml:space="preserve"> Sida District</t>
  </si>
  <si>
    <t>อำเภอสีดา</t>
  </si>
  <si>
    <t xml:space="preserve"> Bua Lai District</t>
  </si>
  <si>
    <t>อำเภอบัวลาย</t>
  </si>
  <si>
    <t xml:space="preserve"> Lam Thamenchai District</t>
  </si>
  <si>
    <t>-</t>
  </si>
  <si>
    <t>อำเภอลำทะเมนชัย</t>
  </si>
  <si>
    <t xml:space="preserve"> Phra Thong Kham District</t>
  </si>
  <si>
    <t>อำเภอพระทองคำ</t>
  </si>
  <si>
    <t xml:space="preserve"> Mueang Yang District</t>
  </si>
  <si>
    <t>อำเภอเมืองยาง</t>
  </si>
  <si>
    <t xml:space="preserve"> Thepharak District</t>
  </si>
  <si>
    <t>อำเภอเทพารักษ์</t>
  </si>
  <si>
    <t xml:space="preserve"> Wang Nam Khiao District</t>
  </si>
  <si>
    <t>อำเภอวังน้ำเขียว</t>
  </si>
  <si>
    <t xml:space="preserve"> Non Daeng District</t>
  </si>
  <si>
    <t>อำเภอโนนแดง</t>
  </si>
  <si>
    <t xml:space="preserve"> Kaeng Sanam Nang District</t>
  </si>
  <si>
    <t>อำเภอแก้งสนามนาง</t>
  </si>
  <si>
    <t xml:space="preserve"> Nong Bunnak District</t>
  </si>
  <si>
    <t>อำเภอหนองบุญมาก</t>
  </si>
  <si>
    <t xml:space="preserve"> Pak Chong District</t>
  </si>
  <si>
    <t>อำเภอปากช่อง</t>
  </si>
  <si>
    <t xml:space="preserve"> Sikhio District</t>
  </si>
  <si>
    <t>อำเภอสีคิ้ว</t>
  </si>
  <si>
    <t xml:space="preserve"> Kham Thale So District</t>
  </si>
  <si>
    <t>อำเภอขามทะเลสอ</t>
  </si>
  <si>
    <t xml:space="preserve"> Sung Noen District</t>
  </si>
  <si>
    <t>อำเภอสูงเนิน</t>
  </si>
  <si>
    <t xml:space="preserve"> Chum Phuang District</t>
  </si>
  <si>
    <t>อำเภอชุมพวง</t>
  </si>
  <si>
    <t xml:space="preserve"> Huai Thalaeng District</t>
  </si>
  <si>
    <t>อำเภอห้วยแถลง</t>
  </si>
  <si>
    <t xml:space="preserve"> Phimai District</t>
  </si>
  <si>
    <t>อำเภอพิมาย</t>
  </si>
  <si>
    <t xml:space="preserve"> Pak Thong Chai District</t>
  </si>
  <si>
    <t>อำเภอปักธงชัย</t>
  </si>
  <si>
    <t xml:space="preserve"> Prathai District</t>
  </si>
  <si>
    <t>อำเภอประทาย</t>
  </si>
  <si>
    <t xml:space="preserve"> Bua Yai District</t>
  </si>
  <si>
    <t>อำเภอบัวใหญ่</t>
  </si>
  <si>
    <t xml:space="preserve"> Kham Sakaesaeng District</t>
  </si>
  <si>
    <t>อำเภอขามสะแกแสง</t>
  </si>
  <si>
    <t xml:space="preserve"> Non Sung District</t>
  </si>
  <si>
    <t>อำเภอโนนสูง</t>
  </si>
  <si>
    <t xml:space="preserve"> Non Thai District</t>
  </si>
  <si>
    <t>อำเภอโนนไทย</t>
  </si>
  <si>
    <t xml:space="preserve"> Dan Khun Thot District</t>
  </si>
  <si>
    <t>อำเภอด่านขุนทด</t>
  </si>
  <si>
    <t xml:space="preserve"> Chok Chai District</t>
  </si>
  <si>
    <t>อำเภอโชคชัย</t>
  </si>
  <si>
    <t xml:space="preserve"> Chakkarat District</t>
  </si>
  <si>
    <t>อำเภอจักราช</t>
  </si>
  <si>
    <t xml:space="preserve"> Ban Lueam District</t>
  </si>
  <si>
    <t>อำเภอบ้านเหลื่อม</t>
  </si>
  <si>
    <t xml:space="preserve"> Khong District</t>
  </si>
  <si>
    <t>อำเภอคง</t>
  </si>
  <si>
    <t xml:space="preserve"> Soeng Sang District</t>
  </si>
  <si>
    <t>อำเภอเสิงสาง</t>
  </si>
  <si>
    <t xml:space="preserve"> Khon Buri District</t>
  </si>
  <si>
    <t>อำเภอครบุรี</t>
  </si>
  <si>
    <t xml:space="preserve"> Mueang Nakhon Ratchasima District</t>
  </si>
  <si>
    <t>อำเภอเมืองนครราชสีมา</t>
  </si>
  <si>
    <t>Source:  Nakhon Ratchasima  Provincial  Industrial Office</t>
  </si>
  <si>
    <t xml:space="preserve">    ที่มา:   สำนักงานอุตสาหกรรมจังหวัดนคราชสีมา</t>
  </si>
  <si>
    <t>Devement</t>
  </si>
  <si>
    <t>ดินอุตสาหกรรมชนิดดินซีเมนต์</t>
  </si>
  <si>
    <t>Rock Sslt</t>
  </si>
  <si>
    <t>เกลือหิน</t>
  </si>
  <si>
    <t>Marble</t>
  </si>
  <si>
    <t>หินอ่อน</t>
  </si>
  <si>
    <t>Limestone Other industries</t>
  </si>
  <si>
    <t>หินปูน(ใช้ในอุตสาหกรรมชนิดต่างๆ)</t>
  </si>
  <si>
    <t>Lomestone Other industries</t>
  </si>
  <si>
    <t>หินปูน(หินอุตสาหกรรมชนิดก่อสร้าง)</t>
  </si>
  <si>
    <t>Limestone (Dimension stone)</t>
  </si>
  <si>
    <t>หินปูน(หินประดับ)</t>
  </si>
  <si>
    <t>Sandstone</t>
  </si>
  <si>
    <t>หินทราย(หินประดับ)</t>
  </si>
  <si>
    <t>Limestone (Cement industry)</t>
  </si>
  <si>
    <t>หินปูน(อุตสาหกรรมซีเมนต์)</t>
  </si>
  <si>
    <t>Calcuite</t>
  </si>
  <si>
    <t>แคลไซต์</t>
  </si>
  <si>
    <t>Iron ore</t>
  </si>
  <si>
    <t>เหล็ก</t>
  </si>
  <si>
    <t>Granite (dimension)</t>
  </si>
  <si>
    <t>แกรนิต(หินประดับ)</t>
  </si>
  <si>
    <t>Dolomotic Limestone (industrial rock)</t>
  </si>
  <si>
    <t>โคโลมิติคไลมส์โตน</t>
  </si>
  <si>
    <t>Basalt(industrial)</t>
  </si>
  <si>
    <t>หินบะซอลต์</t>
  </si>
  <si>
    <t>Establishment, Person Engaged and Employee by Size of Establishment and Economic Activity:  2017</t>
  </si>
  <si>
    <t xml:space="preserve">สถานประกอบการ คนทำงาน และลูกจ้าง จำแนกตามขนาดของสถานประกอบการ และกิจกรรมทางเศรษฐกิจ พ.ศ. 2560 </t>
  </si>
  <si>
    <t>2557 (2014)</t>
  </si>
  <si>
    <t xml:space="preserve">    ที่มา:   สำมะโนอุตสาหกรรม พ.ศ. 2560(ข้อมูลพื้นฐาน) จังหวัดนครราชสีมา  สำนักงานสถิติแห่งชาติ</t>
  </si>
  <si>
    <t>Source:   The 2017 Industrial census (Basic Information)   Nakhon Ratchasima   Provincial, National Statistical Office</t>
  </si>
  <si>
    <r>
      <t>หมายเหตุ :</t>
    </r>
    <r>
      <rPr>
        <b/>
        <sz val="12"/>
        <rFont val="TH SarabunPSK"/>
        <family val="2"/>
      </rPr>
      <t xml:space="preserve"> </t>
    </r>
    <r>
      <rPr>
        <sz val="12"/>
        <rFont val="TH SarabunPSK"/>
        <family val="2"/>
      </rPr>
      <t>- มีข้อมูลจำนวนน้อย</t>
    </r>
    <r>
      <rPr>
        <b/>
        <sz val="12"/>
        <rFont val="TH SarabunPSK"/>
        <family val="2"/>
      </rPr>
      <t xml:space="preserve"> </t>
    </r>
  </si>
  <si>
    <t>2559 (2016)</t>
  </si>
  <si>
    <t>ตาราง 12.2</t>
  </si>
  <si>
    <t>Table 12.2</t>
  </si>
  <si>
    <t>Industrial Establishment, Capital and Employee by District:  2016 (Cont.)</t>
  </si>
  <si>
    <t>สถานประกอบการอุตสาหกรรม จำนวนเงินทุน และจำนวนคนงาน เป็นรายอำเภอ พ.ศ. 2559 (ต่อ)</t>
  </si>
  <si>
    <t>ตาราง 12.4</t>
  </si>
  <si>
    <t>Table 12.4</t>
  </si>
  <si>
    <t>Source:   The 2016 Construction Area, National Statistical Office</t>
  </si>
  <si>
    <t xml:space="preserve">    ที่มา:  การประมวลข้อมูลพื้นที่การก่อสร้าง พ.ศ. 2559  สำนักงานสถิติแห่งชาติ</t>
  </si>
  <si>
    <t>Permitted and Area of Building Construction by Area and Type of Building: 2016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</si>
  <si>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2559</t>
  </si>
  <si>
    <t>Source:   The 2016 Construction  Area, National Statistical Office</t>
  </si>
  <si>
    <t xml:space="preserve">    ที่มา:   การประมวลข้อมูลพื้นที่การก่อสร้าง พ.ศ. 2559  สำนักงานสถิติแห่งชาติ</t>
  </si>
  <si>
    <t>Permitted and Area of Civil Engineering Construction by Area and Type of Construction: 2016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</si>
  <si>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2559</t>
  </si>
  <si>
    <t xml:space="preserve">ตาราง 12.7  </t>
  </si>
  <si>
    <t>Table 12.7</t>
  </si>
  <si>
    <t>สถานประกอบการ และลูกจ้าง จำแนกตามขนาดของสถานประกอบการ พ.ศ. 2558 - 2560</t>
  </si>
  <si>
    <t>Establishment and Employee by Size of Establishment: 2015 - 2017</t>
  </si>
  <si>
    <t>(2017)</t>
  </si>
  <si>
    <t>Industrial Establishment by Type of Industries: 2015 - 2017</t>
  </si>
  <si>
    <t>เหมืองแร่ คนงาน และปริมาณแร่ที่ผลิตได้ จำแนกตามชนิดแร่ พ.ศ. 2556-2560</t>
  </si>
  <si>
    <t>Active Mine, Workers Employed and Production by Kind of Mineral:  2013-2017</t>
  </si>
  <si>
    <t>­</t>
  </si>
  <si>
    <t>สถานประกอบการอุตสาหกรรม จำนวนเงินทุน และจำนวนคนงาน เป็นรายอำเภอ พ.ศ. 2560</t>
  </si>
  <si>
    <t>Industrial Establishment, Capital and Employee by District:  2017</t>
  </si>
  <si>
    <t>2560 (2017)</t>
  </si>
  <si>
    <t>ศิลปะ ความบันเทิงและนันทนาการ</t>
  </si>
  <si>
    <t>กิจกรรมอสังหาริมทรัพย์</t>
  </si>
  <si>
    <t>ข้อมูลข่าวสารและการสื่อสาร</t>
  </si>
  <si>
    <t>การขนส่งทางบก สถานที่เก็บสินค้า</t>
  </si>
  <si>
    <t>การขายปลีก</t>
  </si>
  <si>
    <t>and motorcycles</t>
  </si>
  <si>
    <t>และจักรยานยนต์</t>
  </si>
  <si>
    <t xml:space="preserve">Wholesale and retail trade; repair of motor vehicles                                </t>
  </si>
  <si>
    <t xml:space="preserve">การขายส่งและการขายปลีก การซ่อมแซมยานยนต์ </t>
  </si>
  <si>
    <t xml:space="preserve">Construction                                                                                        </t>
  </si>
  <si>
    <t>การจัดการและการบำบัดน้ำเสีย ของเสียและสิ่งปฎิกูล</t>
  </si>
  <si>
    <t>Size of establishment (Number of employees)</t>
  </si>
  <si>
    <t>ขนาดของสถานประกอบการ (จำนวนลูกจ้าง)</t>
  </si>
  <si>
    <t>Size of establishment/</t>
  </si>
  <si>
    <t xml:space="preserve">      ที่มา:   สำนักงานอุตสาหกรรมจังหวัดนครราชสีมา</t>
  </si>
  <si>
    <t>อัตราการเปลี่ยนแปลง</t>
  </si>
  <si>
    <t>สถานประกอบการอุตสาหกรรม จำแนกตามประเภทอุตสาหกรรม พ.ศ. 2558 - 2560</t>
  </si>
  <si>
    <t>Accommodation,food and beverage service activities</t>
  </si>
  <si>
    <t>การให้เช่า บริการท่องเที่ยว และการบริการสนับสนุน</t>
  </si>
  <si>
    <t xml:space="preserve">    ที่มา:   สำมะโนธุรกิจและอุตสาหกรรม พ.ศ. 2560 (ข้อมูลพื้นฐาน) จังหวัดนครราชสีมา  สำนักงานสถิติแห่งชาติ</t>
  </si>
  <si>
    <t>Source:   The 2017 Business and  Industrial census (Basic Information)   Nakhon Ratchasima   Provincial, National Statistical Office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</si>
  <si>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2560</t>
  </si>
  <si>
    <t>Establishment, Person Engaged and Employee by Size of Establishment and Economic Activity: 2017</t>
  </si>
  <si>
    <t>ตาราง 12.1</t>
  </si>
  <si>
    <t>Table 12.1</t>
  </si>
  <si>
    <t>Source:   The  2016 Construction  Area, National Statistical Office</t>
  </si>
  <si>
    <t xml:space="preserve">ตาราง 12.6  </t>
  </si>
  <si>
    <t>Table 12.6</t>
  </si>
  <si>
    <t>Source:   The  2016 Construction Area, National Statistical Office</t>
  </si>
  <si>
    <t>Industrial Establishment, Capital and Employee by District: 2017</t>
  </si>
  <si>
    <t>Industrial Establishment, Capital and Employee by District: 2017 (Cont.)</t>
  </si>
  <si>
    <t>สถานประกอบการอุตสาหกรรม จำนวนเงินทุน และจำนวนคนงาน เป็นรายอำเภอ พ.ศ. 2560 (ต่อ)</t>
  </si>
  <si>
    <t>เหมืองแร่ คนงาน และปริมาณแร่ที่ผลิตได้ จำแนกตามชนิดแร่ พ.ศ.  2556-2560</t>
  </si>
  <si>
    <t>Permitted and Area of Building Construction by Area and Type of Building: 2017</t>
  </si>
  <si>
    <t>Permitted and Area of Civil Engineering Construction by Area and Type of Construction: 2017</t>
  </si>
  <si>
    <t>ตาราง 12.3</t>
  </si>
  <si>
    <t>Table 12.3</t>
  </si>
  <si>
    <t>ตาราง 12.5</t>
  </si>
  <si>
    <t>Table 12.5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</si>
</sst>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0.0"/>
    <numFmt numFmtId="189" formatCode="_-* #,##0_-;\-* #,##0_-;_-* &quot;-&quot;??_-;_-@_-"/>
    <numFmt numFmtId="190" formatCode="#,##0.0\ ;\-#,##0.0\ ;&quot; -&quot;#.0\ ;@\ "/>
    <numFmt numFmtId="196" formatCode="#,##0.0_ ;\-#,##0.0\ "/>
  </numFmts>
  <fonts count="24">
    <font>
      <sz val="14"/>
      <name val="Cordia New"/>
      <charset val="22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Cordia New"/>
      <family val="2"/>
    </font>
    <font>
      <sz val="10"/>
      <name val="TH SarabunPSK"/>
      <family val="2"/>
    </font>
    <font>
      <sz val="14"/>
      <name val="Cordia New"/>
      <family val="2"/>
    </font>
    <font>
      <b/>
      <sz val="13"/>
      <color theme="1"/>
      <name val="TH SarabunPSK"/>
      <family val="2"/>
    </font>
    <font>
      <sz val="14"/>
      <name val="Cordia New"/>
      <family val="2"/>
    </font>
    <font>
      <sz val="14"/>
      <color rgb="FFFF0000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hadow/>
      <sz val="16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  <charset val="222"/>
    </font>
    <font>
      <sz val="11"/>
      <color indexed="8"/>
      <name val="TH SarabunPSK"/>
      <family val="2"/>
    </font>
    <font>
      <sz val="12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15">
    <xf numFmtId="0" fontId="0" fillId="0" borderId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" fillId="0" borderId="0"/>
    <xf numFmtId="0" fontId="2" fillId="0" borderId="0"/>
    <xf numFmtId="43" fontId="13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20" fillId="0" borderId="0"/>
    <xf numFmtId="0" fontId="21" fillId="0" borderId="0"/>
    <xf numFmtId="187" fontId="21" fillId="0" borderId="0"/>
    <xf numFmtId="187" fontId="21" fillId="0" borderId="0"/>
    <xf numFmtId="187" fontId="21" fillId="0" borderId="0"/>
  </cellStyleXfs>
  <cellXfs count="42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0" xfId="0" applyFont="1"/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/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6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0" xfId="0" applyFont="1"/>
    <xf numFmtId="0" fontId="6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5" xfId="0" quotePrefix="1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189" fontId="14" fillId="0" borderId="5" xfId="0" applyNumberFormat="1" applyFont="1" applyBorder="1" applyAlignment="1"/>
    <xf numFmtId="189" fontId="6" fillId="0" borderId="5" xfId="0" applyNumberFormat="1" applyFont="1" applyBorder="1" applyAlignment="1"/>
    <xf numFmtId="0" fontId="5" fillId="0" borderId="0" xfId="6" applyFont="1" applyBorder="1"/>
    <xf numFmtId="0" fontId="5" fillId="0" borderId="0" xfId="6" applyFont="1"/>
    <xf numFmtId="0" fontId="16" fillId="0" borderId="0" xfId="6" applyFont="1"/>
    <xf numFmtId="0" fontId="17" fillId="0" borderId="0" xfId="6" applyFont="1"/>
    <xf numFmtId="0" fontId="6" fillId="0" borderId="0" xfId="6" applyFont="1"/>
    <xf numFmtId="0" fontId="5" fillId="0" borderId="6" xfId="6" applyFont="1" applyBorder="1"/>
    <xf numFmtId="0" fontId="5" fillId="0" borderId="7" xfId="6" applyFont="1" applyBorder="1"/>
    <xf numFmtId="0" fontId="5" fillId="0" borderId="4" xfId="6" applyFont="1" applyBorder="1"/>
    <xf numFmtId="0" fontId="17" fillId="0" borderId="4" xfId="6" applyFont="1" applyBorder="1"/>
    <xf numFmtId="0" fontId="5" fillId="0" borderId="9" xfId="6" applyFont="1" applyBorder="1"/>
    <xf numFmtId="0" fontId="5" fillId="0" borderId="3" xfId="6" applyFont="1" applyBorder="1"/>
    <xf numFmtId="0" fontId="5" fillId="0" borderId="5" xfId="6" applyFont="1" applyBorder="1"/>
    <xf numFmtId="0" fontId="17" fillId="0" borderId="5" xfId="6" applyFont="1" applyBorder="1"/>
    <xf numFmtId="0" fontId="5" fillId="0" borderId="8" xfId="6" applyFont="1" applyBorder="1"/>
    <xf numFmtId="0" fontId="5" fillId="0" borderId="0" xfId="6" applyFont="1" applyBorder="1" applyAlignment="1"/>
    <xf numFmtId="0" fontId="6" fillId="0" borderId="0" xfId="6" applyFont="1" applyBorder="1" applyAlignment="1">
      <alignment horizontal="left"/>
    </xf>
    <xf numFmtId="189" fontId="5" fillId="0" borderId="3" xfId="7" applyNumberFormat="1" applyFont="1" applyBorder="1" applyAlignment="1"/>
    <xf numFmtId="189" fontId="17" fillId="0" borderId="5" xfId="7" applyNumberFormat="1" applyFont="1" applyBorder="1" applyAlignment="1"/>
    <xf numFmtId="0" fontId="6" fillId="0" borderId="0" xfId="6" applyFont="1" applyAlignment="1">
      <alignment horizontal="center"/>
    </xf>
    <xf numFmtId="189" fontId="17" fillId="0" borderId="3" xfId="7" applyNumberFormat="1" applyFont="1" applyBorder="1" applyAlignment="1">
      <alignment horizontal="right"/>
    </xf>
    <xf numFmtId="0" fontId="6" fillId="0" borderId="0" xfId="6" applyFont="1" applyAlignment="1"/>
    <xf numFmtId="189" fontId="5" fillId="0" borderId="10" xfId="7" applyNumberFormat="1" applyFont="1" applyBorder="1" applyAlignment="1"/>
    <xf numFmtId="189" fontId="5" fillId="0" borderId="5" xfId="7" applyNumberFormat="1" applyFont="1" applyBorder="1" applyAlignment="1"/>
    <xf numFmtId="0" fontId="6" fillId="0" borderId="0" xfId="6" applyFont="1" applyBorder="1"/>
    <xf numFmtId="0" fontId="6" fillId="0" borderId="6" xfId="6" applyFont="1" applyBorder="1"/>
    <xf numFmtId="0" fontId="6" fillId="0" borderId="1" xfId="6" applyFont="1" applyBorder="1"/>
    <xf numFmtId="0" fontId="4" fillId="0" borderId="0" xfId="6" applyFont="1" applyBorder="1"/>
    <xf numFmtId="0" fontId="4" fillId="0" borderId="0" xfId="6" applyFont="1"/>
    <xf numFmtId="0" fontId="3" fillId="0" borderId="0" xfId="6" applyFont="1"/>
    <xf numFmtId="0" fontId="3" fillId="0" borderId="0" xfId="6" applyFont="1" applyAlignment="1">
      <alignment horizontal="center"/>
    </xf>
    <xf numFmtId="0" fontId="3" fillId="0" borderId="0" xfId="6" applyFont="1" applyBorder="1"/>
    <xf numFmtId="0" fontId="6" fillId="0" borderId="0" xfId="6" applyFont="1" applyBorder="1" applyAlignment="1"/>
    <xf numFmtId="189" fontId="5" fillId="0" borderId="0" xfId="7" applyNumberFormat="1" applyFont="1" applyBorder="1" applyAlignment="1"/>
    <xf numFmtId="189" fontId="17" fillId="0" borderId="0" xfId="7" applyNumberFormat="1" applyFont="1" applyBorder="1" applyAlignment="1"/>
    <xf numFmtId="0" fontId="5" fillId="0" borderId="8" xfId="6" applyFont="1" applyBorder="1" applyAlignment="1"/>
    <xf numFmtId="0" fontId="5" fillId="0" borderId="0" xfId="6" applyFont="1" applyAlignment="1"/>
    <xf numFmtId="189" fontId="3" fillId="0" borderId="10" xfId="7" applyNumberFormat="1" applyFont="1" applyBorder="1" applyAlignment="1"/>
    <xf numFmtId="189" fontId="3" fillId="0" borderId="5" xfId="7" applyNumberFormat="1" applyFont="1" applyBorder="1" applyAlignment="1"/>
    <xf numFmtId="189" fontId="18" fillId="0" borderId="5" xfId="7" applyNumberFormat="1" applyFont="1" applyBorder="1" applyAlignment="1"/>
    <xf numFmtId="0" fontId="4" fillId="0" borderId="0" xfId="6" applyFont="1" applyBorder="1" applyAlignment="1">
      <alignment horizontal="center"/>
    </xf>
    <xf numFmtId="189" fontId="5" fillId="0" borderId="5" xfId="7" applyNumberFormat="1" applyFont="1" applyBorder="1" applyAlignment="1">
      <alignment horizontal="right"/>
    </xf>
    <xf numFmtId="189" fontId="5" fillId="0" borderId="8" xfId="7" applyNumberFormat="1" applyFont="1" applyBorder="1" applyAlignment="1">
      <alignment horizontal="right"/>
    </xf>
    <xf numFmtId="0" fontId="4" fillId="0" borderId="0" xfId="6" applyFont="1" applyBorder="1" applyAlignment="1"/>
    <xf numFmtId="189" fontId="3" fillId="0" borderId="5" xfId="7" applyNumberFormat="1" applyFont="1" applyBorder="1" applyAlignment="1">
      <alignment horizontal="right"/>
    </xf>
    <xf numFmtId="189" fontId="3" fillId="0" borderId="8" xfId="7" applyNumberFormat="1" applyFont="1" applyBorder="1" applyAlignment="1">
      <alignment horizontal="right"/>
    </xf>
    <xf numFmtId="0" fontId="4" fillId="0" borderId="0" xfId="6" applyFont="1" applyAlignment="1"/>
    <xf numFmtId="189" fontId="4" fillId="0" borderId="0" xfId="7" applyNumberFormat="1" applyFont="1" applyBorder="1" applyAlignment="1">
      <alignment horizontal="right"/>
    </xf>
    <xf numFmtId="189" fontId="4" fillId="0" borderId="8" xfId="7" applyNumberFormat="1" applyFont="1" applyBorder="1" applyAlignment="1">
      <alignment horizontal="right"/>
    </xf>
    <xf numFmtId="0" fontId="5" fillId="0" borderId="8" xfId="6" applyFont="1" applyBorder="1" applyAlignment="1">
      <alignment horizontal="center" shrinkToFit="1"/>
    </xf>
    <xf numFmtId="0" fontId="4" fillId="0" borderId="0" xfId="6" applyFont="1" applyBorder="1" applyAlignment="1">
      <alignment horizontal="left"/>
    </xf>
    <xf numFmtId="0" fontId="5" fillId="0" borderId="11" xfId="6" applyFont="1" applyBorder="1"/>
    <xf numFmtId="0" fontId="5" fillId="0" borderId="2" xfId="6" applyFont="1" applyBorder="1"/>
    <xf numFmtId="0" fontId="5" fillId="0" borderId="1" xfId="6" applyFont="1" applyBorder="1"/>
    <xf numFmtId="0" fontId="5" fillId="0" borderId="6" xfId="6" quotePrefix="1" applyFont="1" applyBorder="1" applyAlignment="1">
      <alignment horizontal="center"/>
    </xf>
    <xf numFmtId="0" fontId="5" fillId="0" borderId="1" xfId="6" applyFont="1" applyBorder="1" applyAlignment="1">
      <alignment horizontal="center"/>
    </xf>
    <xf numFmtId="0" fontId="8" fillId="0" borderId="0" xfId="6" applyFont="1"/>
    <xf numFmtId="0" fontId="5" fillId="0" borderId="6" xfId="6" applyFont="1" applyBorder="1" applyAlignment="1"/>
    <xf numFmtId="0" fontId="5" fillId="0" borderId="4" xfId="6" applyFont="1" applyBorder="1" applyAlignment="1"/>
    <xf numFmtId="0" fontId="5" fillId="0" borderId="9" xfId="6" applyFont="1" applyBorder="1" applyAlignment="1"/>
    <xf numFmtId="0" fontId="8" fillId="0" borderId="0" xfId="6" applyFont="1" applyBorder="1" applyAlignment="1"/>
    <xf numFmtId="0" fontId="8" fillId="0" borderId="5" xfId="6" applyFont="1" applyBorder="1" applyAlignment="1"/>
    <xf numFmtId="189" fontId="6" fillId="0" borderId="5" xfId="7" applyNumberFormat="1" applyFont="1" applyBorder="1" applyAlignment="1"/>
    <xf numFmtId="0" fontId="8" fillId="0" borderId="8" xfId="6" applyFont="1" applyBorder="1" applyAlignment="1"/>
    <xf numFmtId="0" fontId="7" fillId="0" borderId="0" xfId="6" applyFont="1" applyBorder="1" applyAlignment="1"/>
    <xf numFmtId="0" fontId="7" fillId="0" borderId="5" xfId="6" applyFont="1" applyBorder="1" applyAlignment="1"/>
    <xf numFmtId="189" fontId="4" fillId="0" borderId="5" xfId="7" applyNumberFormat="1" applyFont="1" applyBorder="1" applyAlignment="1"/>
    <xf numFmtId="0" fontId="7" fillId="0" borderId="8" xfId="6" applyFont="1" applyBorder="1" applyAlignment="1"/>
    <xf numFmtId="0" fontId="6" fillId="0" borderId="5" xfId="6" applyFont="1" applyBorder="1" applyAlignment="1"/>
    <xf numFmtId="189" fontId="4" fillId="0" borderId="3" xfId="7" applyNumberFormat="1" applyFont="1" applyBorder="1" applyAlignment="1"/>
    <xf numFmtId="0" fontId="6" fillId="0" borderId="4" xfId="6" applyFont="1" applyBorder="1" applyAlignment="1">
      <alignment horizontal="center"/>
    </xf>
    <xf numFmtId="0" fontId="6" fillId="0" borderId="7" xfId="6" applyFont="1" applyBorder="1" applyAlignment="1">
      <alignment horizontal="center"/>
    </xf>
    <xf numFmtId="0" fontId="6" fillId="0" borderId="6" xfId="6" applyFont="1" applyBorder="1" applyAlignment="1"/>
    <xf numFmtId="0" fontId="6" fillId="0" borderId="0" xfId="6" applyFont="1" applyBorder="1" applyAlignment="1">
      <alignment horizontal="center" vertical="center"/>
    </xf>
    <xf numFmtId="0" fontId="6" fillId="0" borderId="5" xfId="6" applyFont="1" applyBorder="1" applyAlignment="1">
      <alignment horizontal="center"/>
    </xf>
    <xf numFmtId="0" fontId="6" fillId="0" borderId="3" xfId="6" applyFont="1" applyBorder="1" applyAlignment="1">
      <alignment horizontal="center"/>
    </xf>
    <xf numFmtId="0" fontId="6" fillId="0" borderId="2" xfId="6" applyFont="1" applyBorder="1" applyAlignment="1">
      <alignment horizontal="center"/>
    </xf>
    <xf numFmtId="0" fontId="6" fillId="0" borderId="1" xfId="6" applyFont="1" applyBorder="1" applyAlignment="1"/>
    <xf numFmtId="0" fontId="6" fillId="0" borderId="4" xfId="6" applyFont="1" applyBorder="1"/>
    <xf numFmtId="0" fontId="6" fillId="0" borderId="7" xfId="6" applyFont="1" applyBorder="1"/>
    <xf numFmtId="0" fontId="8" fillId="0" borderId="6" xfId="6" applyFont="1" applyBorder="1"/>
    <xf numFmtId="189" fontId="6" fillId="0" borderId="3" xfId="7" applyNumberFormat="1" applyFont="1" applyBorder="1" applyAlignment="1"/>
    <xf numFmtId="0" fontId="8" fillId="0" borderId="0" xfId="6" applyFont="1" applyBorder="1"/>
    <xf numFmtId="0" fontId="6" fillId="0" borderId="3" xfId="6" applyFont="1" applyBorder="1" applyAlignment="1">
      <alignment horizontal="center" vertical="center"/>
    </xf>
    <xf numFmtId="0" fontId="6" fillId="0" borderId="5" xfId="6" applyFont="1" applyBorder="1" applyAlignment="1">
      <alignment horizontal="center" vertical="center"/>
    </xf>
    <xf numFmtId="0" fontId="6" fillId="0" borderId="7" xfId="6" applyFont="1" applyBorder="1" applyAlignment="1">
      <alignment horizontal="center" vertical="center"/>
    </xf>
    <xf numFmtId="0" fontId="6" fillId="0" borderId="10" xfId="6" applyFont="1" applyBorder="1" applyAlignment="1">
      <alignment horizontal="center" vertical="center" shrinkToFit="1"/>
    </xf>
    <xf numFmtId="0" fontId="11" fillId="0" borderId="11" xfId="6" applyFont="1" applyBorder="1"/>
    <xf numFmtId="0" fontId="6" fillId="0" borderId="2" xfId="6" applyFont="1" applyBorder="1"/>
    <xf numFmtId="0" fontId="19" fillId="0" borderId="0" xfId="0" applyFont="1"/>
    <xf numFmtId="0" fontId="6" fillId="0" borderId="13" xfId="6" quotePrefix="1" applyFont="1" applyBorder="1" applyAlignment="1">
      <alignment horizontal="center" vertical="center" shrinkToFit="1"/>
    </xf>
    <xf numFmtId="0" fontId="6" fillId="0" borderId="0" xfId="6" applyFont="1" applyBorder="1" applyAlignment="1">
      <alignment horizontal="center" vertical="center" wrapText="1"/>
    </xf>
    <xf numFmtId="0" fontId="6" fillId="0" borderId="8" xfId="6" applyFont="1" applyBorder="1" applyAlignment="1">
      <alignment horizontal="center" vertical="center" wrapText="1"/>
    </xf>
    <xf numFmtId="41" fontId="6" fillId="0" borderId="5" xfId="7" applyNumberFormat="1" applyFont="1" applyBorder="1" applyAlignment="1"/>
    <xf numFmtId="0" fontId="4" fillId="0" borderId="0" xfId="6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6" applyFont="1" applyBorder="1" applyAlignment="1">
      <alignment horizontal="center"/>
    </xf>
    <xf numFmtId="0" fontId="6" fillId="0" borderId="8" xfId="6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5" fillId="0" borderId="2" xfId="6" applyFont="1" applyBorder="1" applyAlignment="1">
      <alignment horizontal="center"/>
    </xf>
    <xf numFmtId="0" fontId="5" fillId="0" borderId="4" xfId="6" quotePrefix="1" applyFont="1" applyBorder="1" applyAlignment="1">
      <alignment horizontal="center"/>
    </xf>
    <xf numFmtId="190" fontId="7" fillId="0" borderId="15" xfId="7" applyNumberFormat="1" applyFont="1" applyFill="1" applyBorder="1" applyAlignment="1" applyProtection="1"/>
    <xf numFmtId="190" fontId="8" fillId="0" borderId="15" xfId="7" applyNumberFormat="1" applyFont="1" applyFill="1" applyBorder="1" applyAlignment="1" applyProtection="1"/>
    <xf numFmtId="0" fontId="6" fillId="0" borderId="2" xfId="6" applyFont="1" applyBorder="1" applyAlignment="1">
      <alignment horizontal="center" vertical="center" shrinkToFit="1"/>
    </xf>
    <xf numFmtId="190" fontId="7" fillId="0" borderId="16" xfId="7" applyNumberFormat="1" applyFont="1" applyFill="1" applyBorder="1" applyAlignment="1" applyProtection="1"/>
    <xf numFmtId="190" fontId="8" fillId="0" borderId="16" xfId="7" applyNumberFormat="1" applyFont="1" applyFill="1" applyBorder="1" applyAlignment="1" applyProtection="1"/>
    <xf numFmtId="0" fontId="6" fillId="0" borderId="3" xfId="0" quotePrefix="1" applyFont="1" applyBorder="1" applyAlignment="1">
      <alignment horizontal="center" vertical="center"/>
    </xf>
    <xf numFmtId="189" fontId="4" fillId="0" borderId="5" xfId="5" applyNumberFormat="1" applyFont="1" applyBorder="1"/>
    <xf numFmtId="189" fontId="6" fillId="0" borderId="0" xfId="6" applyNumberFormat="1" applyFont="1" applyBorder="1" applyAlignment="1"/>
    <xf numFmtId="0" fontId="5" fillId="0" borderId="0" xfId="9" applyFont="1"/>
    <xf numFmtId="0" fontId="6" fillId="0" borderId="0" xfId="9" applyFont="1"/>
    <xf numFmtId="0" fontId="6" fillId="0" borderId="0" xfId="9" applyFont="1" applyBorder="1"/>
    <xf numFmtId="0" fontId="8" fillId="0" borderId="6" xfId="9" applyFont="1" applyBorder="1"/>
    <xf numFmtId="0" fontId="8" fillId="0" borderId="7" xfId="9" applyFont="1" applyBorder="1"/>
    <xf numFmtId="0" fontId="8" fillId="0" borderId="9" xfId="9" applyFont="1" applyBorder="1"/>
    <xf numFmtId="0" fontId="8" fillId="0" borderId="0" xfId="9" applyFont="1" applyBorder="1"/>
    <xf numFmtId="189" fontId="8" fillId="0" borderId="3" xfId="7" applyNumberFormat="1" applyFont="1" applyBorder="1" applyAlignment="1">
      <alignment horizontal="right"/>
    </xf>
    <xf numFmtId="0" fontId="8" fillId="0" borderId="8" xfId="9" applyFont="1" applyBorder="1"/>
    <xf numFmtId="0" fontId="8" fillId="0" borderId="0" xfId="9" applyFont="1" applyBorder="1" applyAlignment="1"/>
    <xf numFmtId="0" fontId="8" fillId="0" borderId="0" xfId="9" applyFont="1"/>
    <xf numFmtId="189" fontId="8" fillId="0" borderId="8" xfId="7" applyNumberFormat="1" applyFont="1" applyBorder="1" applyAlignment="1">
      <alignment horizontal="right"/>
    </xf>
    <xf numFmtId="0" fontId="8" fillId="0" borderId="0" xfId="9" applyFont="1" applyBorder="1" applyAlignment="1">
      <alignment horizontal="left"/>
    </xf>
    <xf numFmtId="0" fontId="7" fillId="0" borderId="8" xfId="9" applyFont="1" applyBorder="1" applyAlignment="1">
      <alignment horizontal="center"/>
    </xf>
    <xf numFmtId="0" fontId="7" fillId="0" borderId="0" xfId="9" applyFont="1" applyBorder="1" applyAlignment="1">
      <alignment horizontal="center"/>
    </xf>
    <xf numFmtId="0" fontId="8" fillId="0" borderId="0" xfId="9" applyFont="1" applyBorder="1" applyAlignment="1">
      <alignment horizontal="center"/>
    </xf>
    <xf numFmtId="189" fontId="7" fillId="0" borderId="3" xfId="7" applyNumberFormat="1" applyFont="1" applyBorder="1" applyAlignment="1">
      <alignment horizontal="right"/>
    </xf>
    <xf numFmtId="0" fontId="8" fillId="0" borderId="6" xfId="9" applyFont="1" applyBorder="1" applyAlignment="1">
      <alignment horizontal="center"/>
    </xf>
    <xf numFmtId="0" fontId="8" fillId="0" borderId="4" xfId="9" applyFont="1" applyBorder="1" applyAlignment="1">
      <alignment horizontal="center"/>
    </xf>
    <xf numFmtId="0" fontId="8" fillId="0" borderId="7" xfId="9" applyFont="1" applyBorder="1" applyAlignment="1">
      <alignment horizontal="center" vertical="center"/>
    </xf>
    <xf numFmtId="0" fontId="8" fillId="0" borderId="4" xfId="9" applyFont="1" applyBorder="1" applyAlignment="1">
      <alignment horizontal="center" vertical="center"/>
    </xf>
    <xf numFmtId="0" fontId="8" fillId="0" borderId="9" xfId="9" applyFont="1" applyBorder="1" applyAlignment="1">
      <alignment horizontal="center" vertical="center"/>
    </xf>
    <xf numFmtId="0" fontId="8" fillId="0" borderId="3" xfId="9" applyFont="1" applyBorder="1" applyAlignment="1">
      <alignment horizontal="center"/>
    </xf>
    <xf numFmtId="0" fontId="8" fillId="0" borderId="10" xfId="9" applyFont="1" applyBorder="1" applyAlignment="1">
      <alignment horizontal="center"/>
    </xf>
    <xf numFmtId="0" fontId="8" fillId="0" borderId="1" xfId="9" applyFont="1" applyBorder="1"/>
    <xf numFmtId="0" fontId="4" fillId="0" borderId="0" xfId="9" applyFont="1" applyBorder="1"/>
    <xf numFmtId="0" fontId="4" fillId="0" borderId="0" xfId="9" applyFont="1" applyBorder="1" applyAlignment="1">
      <alignment horizontal="left"/>
    </xf>
    <xf numFmtId="188" fontId="3" fillId="0" borderId="0" xfId="9" applyNumberFormat="1" applyFont="1" applyAlignment="1">
      <alignment horizontal="center"/>
    </xf>
    <xf numFmtId="0" fontId="3" fillId="0" borderId="0" xfId="9" applyFont="1" applyBorder="1" applyAlignment="1">
      <alignment horizontal="left"/>
    </xf>
    <xf numFmtId="0" fontId="3" fillId="0" borderId="0" xfId="9" applyFont="1"/>
    <xf numFmtId="0" fontId="3" fillId="0" borderId="0" xfId="9" applyFont="1" applyAlignment="1">
      <alignment horizontal="left"/>
    </xf>
    <xf numFmtId="0" fontId="9" fillId="0" borderId="6" xfId="9" applyFont="1" applyBorder="1"/>
    <xf numFmtId="189" fontId="9" fillId="0" borderId="7" xfId="7" applyNumberFormat="1" applyFont="1" applyBorder="1" applyAlignment="1">
      <alignment horizontal="right"/>
    </xf>
    <xf numFmtId="0" fontId="9" fillId="0" borderId="9" xfId="9" applyFont="1" applyBorder="1"/>
    <xf numFmtId="0" fontId="9" fillId="0" borderId="0" xfId="9" applyFont="1" applyBorder="1"/>
    <xf numFmtId="189" fontId="9" fillId="0" borderId="3" xfId="7" applyNumberFormat="1" applyFont="1" applyBorder="1" applyAlignment="1">
      <alignment horizontal="right"/>
    </xf>
    <xf numFmtId="0" fontId="9" fillId="0" borderId="8" xfId="9" applyFont="1" applyBorder="1"/>
    <xf numFmtId="0" fontId="9" fillId="0" borderId="0" xfId="9" applyFont="1" applyBorder="1" applyAlignment="1"/>
    <xf numFmtId="0" fontId="9" fillId="0" borderId="0" xfId="9" applyFont="1"/>
    <xf numFmtId="0" fontId="4" fillId="0" borderId="0" xfId="9" applyFont="1"/>
    <xf numFmtId="0" fontId="10" fillId="0" borderId="0" xfId="9" applyFont="1" applyBorder="1" applyAlignment="1">
      <alignment horizontal="center"/>
    </xf>
    <xf numFmtId="0" fontId="10" fillId="0" borderId="0" xfId="9" applyFont="1" applyBorder="1"/>
    <xf numFmtId="189" fontId="10" fillId="0" borderId="3" xfId="7" applyNumberFormat="1" applyFont="1" applyBorder="1" applyAlignment="1">
      <alignment horizontal="right"/>
    </xf>
    <xf numFmtId="0" fontId="10" fillId="0" borderId="8" xfId="9" applyFont="1" applyBorder="1" applyAlignment="1">
      <alignment horizontal="center"/>
    </xf>
    <xf numFmtId="0" fontId="10" fillId="0" borderId="0" xfId="9" applyFont="1" applyBorder="1" applyAlignment="1"/>
    <xf numFmtId="0" fontId="9" fillId="0" borderId="0" xfId="9" applyFont="1" applyBorder="1" applyAlignment="1">
      <alignment horizontal="left"/>
    </xf>
    <xf numFmtId="0" fontId="9" fillId="0" borderId="0" xfId="9" applyFont="1" applyBorder="1" applyAlignment="1">
      <alignment horizontal="center"/>
    </xf>
    <xf numFmtId="0" fontId="9" fillId="0" borderId="4" xfId="9" applyFont="1" applyBorder="1" applyAlignment="1">
      <alignment horizontal="center"/>
    </xf>
    <xf numFmtId="0" fontId="9" fillId="0" borderId="7" xfId="9" applyFont="1" applyBorder="1" applyAlignment="1">
      <alignment horizontal="center" vertical="center"/>
    </xf>
    <xf numFmtId="0" fontId="9" fillId="0" borderId="3" xfId="9" applyFont="1" applyBorder="1" applyAlignment="1">
      <alignment horizontal="center"/>
    </xf>
    <xf numFmtId="0" fontId="9" fillId="0" borderId="10" xfId="9" applyFont="1" applyBorder="1" applyAlignment="1">
      <alignment horizontal="center"/>
    </xf>
    <xf numFmtId="0" fontId="9" fillId="0" borderId="3" xfId="9" applyFont="1" applyBorder="1" applyAlignment="1">
      <alignment horizontal="left"/>
    </xf>
    <xf numFmtId="0" fontId="9" fillId="0" borderId="10" xfId="9" applyFont="1" applyBorder="1"/>
    <xf numFmtId="0" fontId="9" fillId="0" borderId="1" xfId="9" applyFont="1" applyBorder="1"/>
    <xf numFmtId="0" fontId="4" fillId="0" borderId="0" xfId="6" applyFont="1" applyBorder="1" applyAlignment="1">
      <alignment horizontal="center"/>
    </xf>
    <xf numFmtId="0" fontId="6" fillId="0" borderId="0" xfId="6" applyFont="1" applyBorder="1" applyAlignment="1">
      <alignment horizontal="center"/>
    </xf>
    <xf numFmtId="0" fontId="6" fillId="0" borderId="8" xfId="6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0" fontId="5" fillId="0" borderId="4" xfId="6" quotePrefix="1" applyFont="1" applyBorder="1" applyAlignment="1">
      <alignment horizontal="center"/>
    </xf>
    <xf numFmtId="0" fontId="5" fillId="0" borderId="9" xfId="6" quotePrefix="1" applyFont="1" applyBorder="1" applyAlignment="1">
      <alignment horizontal="center"/>
    </xf>
    <xf numFmtId="0" fontId="7" fillId="0" borderId="0" xfId="9" applyFont="1" applyBorder="1" applyAlignment="1">
      <alignment horizontal="center"/>
    </xf>
    <xf numFmtId="0" fontId="7" fillId="0" borderId="8" xfId="9" applyFont="1" applyBorder="1" applyAlignment="1">
      <alignment horizontal="center"/>
    </xf>
    <xf numFmtId="0" fontId="6" fillId="0" borderId="4" xfId="6" applyFont="1" applyBorder="1" applyAlignment="1">
      <alignment horizontal="center" vertical="center"/>
    </xf>
    <xf numFmtId="0" fontId="6" fillId="0" borderId="12" xfId="6" applyFont="1" applyBorder="1" applyAlignment="1">
      <alignment horizontal="center" vertical="center" shrinkToFit="1"/>
    </xf>
    <xf numFmtId="0" fontId="9" fillId="0" borderId="0" xfId="0" applyFont="1"/>
    <xf numFmtId="0" fontId="8" fillId="0" borderId="0" xfId="0" applyFont="1" applyBorder="1"/>
    <xf numFmtId="0" fontId="22" fillId="0" borderId="0" xfId="0" applyFont="1" applyFill="1" applyBorder="1" applyAlignment="1">
      <alignment horizontal="left"/>
    </xf>
    <xf numFmtId="0" fontId="8" fillId="0" borderId="5" xfId="0" applyFont="1" applyBorder="1" applyAlignment="1">
      <alignment vertical="center"/>
    </xf>
    <xf numFmtId="0" fontId="8" fillId="0" borderId="5" xfId="0" applyFont="1" applyBorder="1"/>
    <xf numFmtId="0" fontId="8" fillId="0" borderId="8" xfId="0" applyFont="1" applyBorder="1" applyAlignment="1">
      <alignment vertical="center"/>
    </xf>
    <xf numFmtId="0" fontId="23" fillId="0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9" fillId="0" borderId="0" xfId="0" applyFont="1" applyBorder="1" applyAlignment="1">
      <alignment vertical="center"/>
    </xf>
    <xf numFmtId="0" fontId="7" fillId="0" borderId="0" xfId="0" applyFont="1" applyBorder="1"/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/>
    <xf numFmtId="0" fontId="7" fillId="0" borderId="8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/>
    <xf numFmtId="0" fontId="6" fillId="0" borderId="5" xfId="0" applyFont="1" applyBorder="1" applyAlignment="1">
      <alignment horizontal="center"/>
    </xf>
    <xf numFmtId="0" fontId="6" fillId="0" borderId="1" xfId="0" applyFont="1" applyBorder="1" applyAlignment="1"/>
    <xf numFmtId="0" fontId="6" fillId="0" borderId="4" xfId="0" applyFont="1" applyBorder="1"/>
    <xf numFmtId="0" fontId="6" fillId="0" borderId="7" xfId="0" applyFont="1" applyBorder="1"/>
    <xf numFmtId="0" fontId="8" fillId="0" borderId="6" xfId="0" applyFont="1" applyBorder="1"/>
    <xf numFmtId="0" fontId="8" fillId="0" borderId="0" xfId="0" applyFont="1" applyBorder="1" applyAlignment="1"/>
    <xf numFmtId="0" fontId="7" fillId="0" borderId="0" xfId="0" applyFont="1" applyBorder="1" applyAlignment="1"/>
    <xf numFmtId="0" fontId="8" fillId="0" borderId="0" xfId="0" applyFont="1"/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11" fillId="0" borderId="11" xfId="0" applyFont="1" applyBorder="1"/>
    <xf numFmtId="0" fontId="6" fillId="0" borderId="2" xfId="0" applyFont="1" applyBorder="1"/>
    <xf numFmtId="0" fontId="6" fillId="0" borderId="5" xfId="0" applyFont="1" applyBorder="1"/>
    <xf numFmtId="0" fontId="6" fillId="0" borderId="7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5" fillId="0" borderId="11" xfId="0" applyFont="1" applyBorder="1"/>
    <xf numFmtId="0" fontId="5" fillId="0" borderId="2" xfId="0" applyFont="1" applyBorder="1"/>
    <xf numFmtId="0" fontId="5" fillId="0" borderId="1" xfId="0" applyFont="1" applyBorder="1"/>
    <xf numFmtId="0" fontId="5" fillId="0" borderId="6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7" xfId="0" applyFont="1" applyBorder="1"/>
    <xf numFmtId="0" fontId="8" fillId="0" borderId="9" xfId="0" applyFont="1" applyBorder="1"/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" xfId="0" applyFont="1" applyBorder="1"/>
    <xf numFmtId="188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10" xfId="0" applyFont="1" applyBorder="1"/>
    <xf numFmtId="0" fontId="9" fillId="0" borderId="1" xfId="0" applyFont="1" applyBorder="1"/>
    <xf numFmtId="188" fontId="6" fillId="0" borderId="5" xfId="0" applyNumberFormat="1" applyFont="1" applyBorder="1"/>
    <xf numFmtId="188" fontId="4" fillId="0" borderId="5" xfId="0" applyNumberFormat="1" applyFont="1" applyBorder="1"/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shrinkToFit="1"/>
    </xf>
    <xf numFmtId="0" fontId="4" fillId="0" borderId="0" xfId="6" applyFont="1" applyBorder="1" applyAlignment="1">
      <alignment horizontal="center"/>
    </xf>
    <xf numFmtId="0" fontId="4" fillId="0" borderId="8" xfId="6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0" fontId="5" fillId="0" borderId="4" xfId="6" quotePrefix="1" applyFont="1" applyBorder="1" applyAlignment="1">
      <alignment horizontal="center"/>
    </xf>
    <xf numFmtId="0" fontId="5" fillId="0" borderId="9" xfId="6" quotePrefix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0" xfId="9" applyFont="1" applyBorder="1" applyAlignment="1">
      <alignment horizontal="center"/>
    </xf>
    <xf numFmtId="0" fontId="7" fillId="0" borderId="8" xfId="9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6" fillId="0" borderId="2" xfId="6" applyFont="1" applyBorder="1" applyAlignment="1">
      <alignment horizontal="center"/>
    </xf>
    <xf numFmtId="0" fontId="6" fillId="0" borderId="1" xfId="6" applyFont="1" applyBorder="1" applyAlignment="1">
      <alignment horizontal="center"/>
    </xf>
    <xf numFmtId="0" fontId="6" fillId="0" borderId="0" xfId="6" applyFont="1" applyBorder="1" applyAlignment="1">
      <alignment horizontal="center" vertical="center"/>
    </xf>
    <xf numFmtId="0" fontId="6" fillId="0" borderId="8" xfId="6" applyFont="1" applyBorder="1" applyAlignment="1">
      <alignment horizontal="center" vertical="center"/>
    </xf>
    <xf numFmtId="0" fontId="6" fillId="0" borderId="4" xfId="6" applyFont="1" applyBorder="1" applyAlignment="1">
      <alignment horizontal="center"/>
    </xf>
    <xf numFmtId="0" fontId="6" fillId="0" borderId="6" xfId="6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quotePrefix="1" applyFont="1" applyBorder="1" applyAlignment="1">
      <alignment horizontal="center"/>
    </xf>
    <xf numFmtId="0" fontId="6" fillId="0" borderId="8" xfId="0" quotePrefix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6" applyFont="1" applyBorder="1" applyAlignment="1">
      <alignment horizontal="center" vertical="center" shrinkToFit="1"/>
    </xf>
    <xf numFmtId="0" fontId="6" fillId="0" borderId="14" xfId="6" quotePrefix="1" applyFont="1" applyBorder="1" applyAlignment="1">
      <alignment horizontal="center" vertical="center" shrinkToFit="1"/>
    </xf>
    <xf numFmtId="0" fontId="11" fillId="0" borderId="5" xfId="6" applyFont="1" applyBorder="1" applyAlignment="1">
      <alignment horizontal="center" vertical="center" wrapText="1"/>
    </xf>
    <xf numFmtId="0" fontId="11" fillId="0" borderId="8" xfId="6" applyFont="1" applyBorder="1" applyAlignment="1">
      <alignment horizontal="center" vertical="center" wrapText="1"/>
    </xf>
    <xf numFmtId="0" fontId="11" fillId="0" borderId="4" xfId="6" quotePrefix="1" applyFont="1" applyBorder="1" applyAlignment="1">
      <alignment horizontal="center" vertical="center" wrapText="1"/>
    </xf>
    <xf numFmtId="0" fontId="11" fillId="0" borderId="9" xfId="6" applyFont="1" applyBorder="1" applyAlignment="1">
      <alignment horizontal="center" vertical="center" wrapText="1"/>
    </xf>
    <xf numFmtId="16" fontId="6" fillId="0" borderId="0" xfId="0" quotePrefix="1" applyNumberFormat="1" applyFont="1" applyBorder="1" applyAlignment="1">
      <alignment horizontal="center"/>
    </xf>
    <xf numFmtId="16" fontId="6" fillId="0" borderId="8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6" quotePrefix="1" applyFont="1" applyBorder="1" applyAlignment="1">
      <alignment horizontal="center"/>
    </xf>
    <xf numFmtId="0" fontId="6" fillId="0" borderId="8" xfId="6" quotePrefix="1" applyFont="1" applyBorder="1" applyAlignment="1">
      <alignment horizontal="center"/>
    </xf>
    <xf numFmtId="0" fontId="6" fillId="0" borderId="1" xfId="6" applyFont="1" applyBorder="1" applyAlignment="1">
      <alignment horizontal="center" vertical="center" wrapText="1"/>
    </xf>
    <xf numFmtId="0" fontId="6" fillId="0" borderId="11" xfId="6" applyFont="1" applyBorder="1" applyAlignment="1">
      <alignment horizontal="center" vertical="center" wrapText="1"/>
    </xf>
    <xf numFmtId="0" fontId="6" fillId="0" borderId="0" xfId="6" applyFont="1" applyBorder="1" applyAlignment="1">
      <alignment horizontal="center" vertical="center" wrapText="1"/>
    </xf>
    <xf numFmtId="0" fontId="6" fillId="0" borderId="8" xfId="6" applyFont="1" applyBorder="1" applyAlignment="1">
      <alignment horizontal="center" vertical="center" wrapText="1"/>
    </xf>
    <xf numFmtId="0" fontId="6" fillId="0" borderId="6" xfId="6" applyFont="1" applyBorder="1" applyAlignment="1">
      <alignment horizontal="center" vertical="center" wrapText="1"/>
    </xf>
    <xf numFmtId="0" fontId="6" fillId="0" borderId="9" xfId="6" applyFont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/>
    </xf>
    <xf numFmtId="0" fontId="6" fillId="0" borderId="4" xfId="6" applyFont="1" applyBorder="1" applyAlignment="1">
      <alignment horizontal="center" vertical="center"/>
    </xf>
    <xf numFmtId="0" fontId="6" fillId="0" borderId="6" xfId="6" applyFont="1" applyBorder="1" applyAlignment="1">
      <alignment horizontal="center" vertical="center"/>
    </xf>
    <xf numFmtId="16" fontId="6" fillId="0" borderId="0" xfId="6" quotePrefix="1" applyNumberFormat="1" applyFont="1" applyBorder="1" applyAlignment="1">
      <alignment horizontal="center"/>
    </xf>
    <xf numFmtId="16" fontId="6" fillId="0" borderId="8" xfId="6" quotePrefix="1" applyNumberFormat="1" applyFont="1" applyBorder="1" applyAlignment="1">
      <alignment horizontal="center"/>
    </xf>
    <xf numFmtId="0" fontId="6" fillId="0" borderId="0" xfId="6" applyFont="1" applyBorder="1" applyAlignment="1">
      <alignment horizontal="center"/>
    </xf>
    <xf numFmtId="0" fontId="6" fillId="0" borderId="8" xfId="6" applyFont="1" applyBorder="1" applyAlignment="1">
      <alignment horizontal="center"/>
    </xf>
    <xf numFmtId="0" fontId="5" fillId="0" borderId="1" xfId="6" applyFont="1" applyBorder="1" applyAlignment="1">
      <alignment horizontal="center" vertical="center"/>
    </xf>
    <xf numFmtId="0" fontId="5" fillId="0" borderId="11" xfId="6" applyFont="1" applyBorder="1" applyAlignment="1">
      <alignment horizontal="center" vertical="center"/>
    </xf>
    <xf numFmtId="0" fontId="5" fillId="0" borderId="6" xfId="6" applyFont="1" applyBorder="1" applyAlignment="1">
      <alignment horizontal="center" vertical="center"/>
    </xf>
    <xf numFmtId="0" fontId="5" fillId="0" borderId="9" xfId="6" applyFont="1" applyBorder="1" applyAlignment="1">
      <alignment horizontal="center" vertical="center"/>
    </xf>
    <xf numFmtId="0" fontId="8" fillId="0" borderId="5" xfId="9" applyFont="1" applyBorder="1" applyAlignment="1">
      <alignment horizontal="center"/>
    </xf>
    <xf numFmtId="0" fontId="8" fillId="0" borderId="8" xfId="9" applyFont="1" applyBorder="1" applyAlignment="1">
      <alignment horizontal="center"/>
    </xf>
    <xf numFmtId="0" fontId="7" fillId="0" borderId="5" xfId="9" applyFont="1" applyBorder="1" applyAlignment="1">
      <alignment horizontal="center"/>
    </xf>
    <xf numFmtId="0" fontId="8" fillId="0" borderId="2" xfId="9" applyFont="1" applyBorder="1" applyAlignment="1">
      <alignment horizontal="center"/>
    </xf>
    <xf numFmtId="0" fontId="8" fillId="0" borderId="11" xfId="9" applyFont="1" applyBorder="1" applyAlignment="1">
      <alignment horizontal="center"/>
    </xf>
    <xf numFmtId="0" fontId="8" fillId="0" borderId="1" xfId="9" applyFont="1" applyBorder="1" applyAlignment="1">
      <alignment horizontal="center" vertical="center"/>
    </xf>
    <xf numFmtId="0" fontId="5" fillId="0" borderId="1" xfId="9" applyFont="1" applyBorder="1" applyAlignment="1">
      <alignment horizontal="center" vertical="center"/>
    </xf>
    <xf numFmtId="0" fontId="5" fillId="0" borderId="11" xfId="9" applyFont="1" applyBorder="1" applyAlignment="1">
      <alignment horizontal="center" vertical="center"/>
    </xf>
    <xf numFmtId="0" fontId="5" fillId="0" borderId="0" xfId="9" applyFont="1" applyAlignment="1">
      <alignment horizontal="center" vertical="center"/>
    </xf>
    <xf numFmtId="0" fontId="5" fillId="0" borderId="8" xfId="9" applyFont="1" applyBorder="1" applyAlignment="1">
      <alignment horizontal="center" vertical="center"/>
    </xf>
    <xf numFmtId="0" fontId="5" fillId="0" borderId="6" xfId="9" applyFont="1" applyBorder="1" applyAlignment="1">
      <alignment horizontal="center" vertical="center"/>
    </xf>
    <xf numFmtId="0" fontId="5" fillId="0" borderId="9" xfId="9" applyFont="1" applyBorder="1" applyAlignment="1">
      <alignment horizontal="center" vertical="center"/>
    </xf>
    <xf numFmtId="0" fontId="8" fillId="0" borderId="0" xfId="9" applyFont="1" applyAlignment="1">
      <alignment horizontal="center" vertical="center"/>
    </xf>
    <xf numFmtId="0" fontId="8" fillId="0" borderId="6" xfId="9" applyFont="1" applyBorder="1" applyAlignment="1">
      <alignment horizontal="center" vertical="center"/>
    </xf>
    <xf numFmtId="0" fontId="8" fillId="0" borderId="12" xfId="9" applyFont="1" applyBorder="1" applyAlignment="1">
      <alignment horizontal="center"/>
    </xf>
    <xf numFmtId="0" fontId="8" fillId="0" borderId="14" xfId="9" applyFont="1" applyBorder="1" applyAlignment="1">
      <alignment horizontal="center"/>
    </xf>
    <xf numFmtId="0" fontId="8" fillId="0" borderId="13" xfId="9" applyFont="1" applyBorder="1" applyAlignment="1">
      <alignment horizontal="center"/>
    </xf>
    <xf numFmtId="0" fontId="8" fillId="0" borderId="1" xfId="9" applyFont="1" applyBorder="1" applyAlignment="1">
      <alignment horizontal="center"/>
    </xf>
    <xf numFmtId="0" fontId="9" fillId="0" borderId="1" xfId="9" applyFont="1" applyBorder="1" applyAlignment="1">
      <alignment horizontal="center" vertical="center"/>
    </xf>
    <xf numFmtId="0" fontId="9" fillId="0" borderId="11" xfId="9" applyFont="1" applyBorder="1" applyAlignment="1">
      <alignment horizontal="center" vertical="center"/>
    </xf>
    <xf numFmtId="0" fontId="9" fillId="0" borderId="0" xfId="9" applyFont="1" applyAlignment="1">
      <alignment horizontal="center" vertical="center"/>
    </xf>
    <xf numFmtId="0" fontId="9" fillId="0" borderId="8" xfId="9" applyFont="1" applyBorder="1" applyAlignment="1">
      <alignment horizontal="center" vertical="center"/>
    </xf>
    <xf numFmtId="0" fontId="9" fillId="0" borderId="6" xfId="9" applyFont="1" applyBorder="1" applyAlignment="1">
      <alignment horizontal="center" vertical="center"/>
    </xf>
    <xf numFmtId="0" fontId="9" fillId="0" borderId="9" xfId="9" applyFont="1" applyBorder="1" applyAlignment="1">
      <alignment horizontal="center" vertical="center"/>
    </xf>
    <xf numFmtId="0" fontId="9" fillId="0" borderId="12" xfId="9" applyFont="1" applyBorder="1" applyAlignment="1">
      <alignment horizontal="center" vertical="center"/>
    </xf>
    <xf numFmtId="0" fontId="9" fillId="0" borderId="14" xfId="9" applyFont="1" applyBorder="1" applyAlignment="1">
      <alignment horizontal="center" vertical="center"/>
    </xf>
    <xf numFmtId="0" fontId="9" fillId="0" borderId="13" xfId="9" applyFont="1" applyBorder="1" applyAlignment="1">
      <alignment horizontal="center" vertical="center"/>
    </xf>
    <xf numFmtId="0" fontId="9" fillId="0" borderId="2" xfId="9" applyFont="1" applyBorder="1" applyAlignment="1">
      <alignment horizontal="center"/>
    </xf>
    <xf numFmtId="0" fontId="9" fillId="0" borderId="11" xfId="9" applyFont="1" applyBorder="1" applyAlignment="1">
      <alignment horizontal="center"/>
    </xf>
    <xf numFmtId="0" fontId="9" fillId="0" borderId="5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189" fontId="6" fillId="0" borderId="3" xfId="5" applyNumberFormat="1" applyFont="1" applyBorder="1" applyAlignment="1"/>
    <xf numFmtId="189" fontId="6" fillId="0" borderId="3" xfId="5" applyNumberFormat="1" applyFont="1" applyBorder="1"/>
    <xf numFmtId="189" fontId="6" fillId="0" borderId="0" xfId="5" applyNumberFormat="1" applyFont="1" applyBorder="1"/>
    <xf numFmtId="189" fontId="6" fillId="0" borderId="0" xfId="5" applyNumberFormat="1" applyFont="1" applyBorder="1" applyAlignment="1"/>
    <xf numFmtId="196" fontId="6" fillId="0" borderId="3" xfId="5" applyNumberFormat="1" applyFont="1" applyBorder="1" applyAlignment="1"/>
    <xf numFmtId="196" fontId="6" fillId="0" borderId="5" xfId="5" applyNumberFormat="1" applyFont="1" applyBorder="1" applyAlignment="1"/>
    <xf numFmtId="190" fontId="7" fillId="0" borderId="17" xfId="7" applyNumberFormat="1" applyFont="1" applyFill="1" applyBorder="1" applyAlignment="1" applyProtection="1"/>
  </cellXfs>
  <cellStyles count="15">
    <cellStyle name="Comma 2" xfId="1"/>
    <cellStyle name="Comma 3" xfId="2"/>
    <cellStyle name="Excel Built-in Normal" xfId="11"/>
    <cellStyle name="Normal 2" xfId="3"/>
    <cellStyle name="Normal 3" xfId="4"/>
    <cellStyle name="เครื่องหมายจุลภาค" xfId="5" builtinId="3"/>
    <cellStyle name="เครื่องหมายจุลภาค 2" xfId="7"/>
    <cellStyle name="เครื่องหมายจุลภาค 3" xfId="8"/>
    <cellStyle name="เครื่องหมายจุลภาค 4" xfId="12"/>
    <cellStyle name="เครื่องหมายจุลภาค 5" xfId="13"/>
    <cellStyle name="เครื่องหมายจุลภาค 6" xfId="14"/>
    <cellStyle name="ปกติ" xfId="0" builtinId="0"/>
    <cellStyle name="ปกติ 2" xfId="6"/>
    <cellStyle name="ปกติ 2 2" xfId="10"/>
    <cellStyle name="ปกติ 3" xfId="9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2270760</xdr:colOff>
      <xdr:row>26</xdr:row>
      <xdr:rowOff>30480</xdr:rowOff>
    </xdr:from>
    <xdr:to>
      <xdr:col>14</xdr:col>
      <xdr:colOff>114300</xdr:colOff>
      <xdr:row>37</xdr:row>
      <xdr:rowOff>53340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26780" y="4663440"/>
          <a:ext cx="396240" cy="16154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8353425" y="61341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57150</xdr:colOff>
      <xdr:row>0</xdr:row>
      <xdr:rowOff>76200</xdr:rowOff>
    </xdr:from>
    <xdr:to>
      <xdr:col>16</xdr:col>
      <xdr:colOff>19050</xdr:colOff>
      <xdr:row>9</xdr:row>
      <xdr:rowOff>219075</xdr:rowOff>
    </xdr:to>
    <xdr:grpSp>
      <xdr:nvGrpSpPr>
        <xdr:cNvPr id="3" name="Group 7"/>
        <xdr:cNvGrpSpPr/>
      </xdr:nvGrpSpPr>
      <xdr:grpSpPr>
        <a:xfrm>
          <a:off x="8736330" y="76200"/>
          <a:ext cx="350520" cy="2002155"/>
          <a:chOff x="9544050" y="76200"/>
          <a:chExt cx="390525" cy="2028825"/>
        </a:xfrm>
      </xdr:grpSpPr>
      <xdr:grpSp>
        <xdr:nvGrpSpPr>
          <xdr:cNvPr id="4" name="Group 6"/>
          <xdr:cNvGrpSpPr/>
        </xdr:nvGrpSpPr>
        <xdr:grpSpPr>
          <a:xfrm>
            <a:off x="95440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6" name="Flowchart: Delay 9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6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134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10725" y="523875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7620</xdr:colOff>
      <xdr:row>27</xdr:row>
      <xdr:rowOff>160020</xdr:rowOff>
    </xdr:from>
    <xdr:to>
      <xdr:col>14</xdr:col>
      <xdr:colOff>434340</xdr:colOff>
      <xdr:row>36</xdr:row>
      <xdr:rowOff>60960</xdr:rowOff>
    </xdr:to>
    <xdr:pic>
      <xdr:nvPicPr>
        <xdr:cNvPr id="12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052560" y="5295900"/>
          <a:ext cx="426720" cy="18821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1744980</xdr:colOff>
      <xdr:row>0</xdr:row>
      <xdr:rowOff>53340</xdr:rowOff>
    </xdr:from>
    <xdr:to>
      <xdr:col>13</xdr:col>
      <xdr:colOff>263652</xdr:colOff>
      <xdr:row>0</xdr:row>
      <xdr:rowOff>51816</xdr:rowOff>
    </xdr:to>
    <xdr:pic>
      <xdr:nvPicPr>
        <xdr:cNvPr id="1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77300" y="53340"/>
          <a:ext cx="419100" cy="1295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15240</xdr:colOff>
      <xdr:row>48</xdr:row>
      <xdr:rowOff>114300</xdr:rowOff>
    </xdr:from>
    <xdr:to>
      <xdr:col>11</xdr:col>
      <xdr:colOff>254508</xdr:colOff>
      <xdr:row>48</xdr:row>
      <xdr:rowOff>111252</xdr:rowOff>
    </xdr:to>
    <xdr:pic>
      <xdr:nvPicPr>
        <xdr:cNvPr id="112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00160" y="10607040"/>
          <a:ext cx="396240" cy="1562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1714500</xdr:colOff>
      <xdr:row>48</xdr:row>
      <xdr:rowOff>137160</xdr:rowOff>
    </xdr:from>
    <xdr:to>
      <xdr:col>11</xdr:col>
      <xdr:colOff>175260</xdr:colOff>
      <xdr:row>54</xdr:row>
      <xdr:rowOff>91440</xdr:rowOff>
    </xdr:to>
    <xdr:pic>
      <xdr:nvPicPr>
        <xdr:cNvPr id="1126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21980" y="11010900"/>
          <a:ext cx="381000" cy="13258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1737360</xdr:colOff>
      <xdr:row>0</xdr:row>
      <xdr:rowOff>0</xdr:rowOff>
    </xdr:from>
    <xdr:to>
      <xdr:col>11</xdr:col>
      <xdr:colOff>198120</xdr:colOff>
      <xdr:row>6</xdr:row>
      <xdr:rowOff>30480</xdr:rowOff>
    </xdr:to>
    <xdr:pic>
      <xdr:nvPicPr>
        <xdr:cNvPr id="1126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244840" y="0"/>
          <a:ext cx="381000" cy="1371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0</xdr:row>
      <xdr:rowOff>133350</xdr:rowOff>
    </xdr:from>
    <xdr:to>
      <xdr:col>8</xdr:col>
      <xdr:colOff>466725</xdr:colOff>
      <xdr:row>6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650105" y="133350"/>
          <a:ext cx="26670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116</a:t>
          </a:r>
        </a:p>
      </xdr:txBody>
    </xdr:sp>
    <xdr:clientData/>
  </xdr:twoCellAnchor>
  <xdr:twoCellAnchor>
    <xdr:from>
      <xdr:col>19</xdr:col>
      <xdr:colOff>9525</xdr:colOff>
      <xdr:row>0</xdr:row>
      <xdr:rowOff>0</xdr:rowOff>
    </xdr:from>
    <xdr:to>
      <xdr:col>19</xdr:col>
      <xdr:colOff>9525</xdr:colOff>
      <xdr:row>0</xdr:row>
      <xdr:rowOff>257175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0578465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 editAs="oneCell">
    <xdr:from>
      <xdr:col>17</xdr:col>
      <xdr:colOff>2004060</xdr:colOff>
      <xdr:row>0</xdr:row>
      <xdr:rowOff>129540</xdr:rowOff>
    </xdr:from>
    <xdr:to>
      <xdr:col>19</xdr:col>
      <xdr:colOff>220980</xdr:colOff>
      <xdr:row>7</xdr:row>
      <xdr:rowOff>91440</xdr:rowOff>
    </xdr:to>
    <xdr:pic>
      <xdr:nvPicPr>
        <xdr:cNvPr id="10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700" y="129540"/>
          <a:ext cx="411480" cy="12725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43</xdr:row>
      <xdr:rowOff>257175</xdr:rowOff>
    </xdr:from>
    <xdr:to>
      <xdr:col>11</xdr:col>
      <xdr:colOff>76200</xdr:colOff>
      <xdr:row>45</xdr:row>
      <xdr:rowOff>200025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195060" y="117252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11</xdr:col>
      <xdr:colOff>95250</xdr:colOff>
      <xdr:row>43</xdr:row>
      <xdr:rowOff>238125</xdr:rowOff>
    </xdr:from>
    <xdr:to>
      <xdr:col>11</xdr:col>
      <xdr:colOff>95250</xdr:colOff>
      <xdr:row>45</xdr:row>
      <xdr:rowOff>114300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6214110" y="117062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 editAs="oneCell">
    <xdr:from>
      <xdr:col>19</xdr:col>
      <xdr:colOff>1295400</xdr:colOff>
      <xdr:row>21</xdr:row>
      <xdr:rowOff>38100</xdr:rowOff>
    </xdr:from>
    <xdr:to>
      <xdr:col>22</xdr:col>
      <xdr:colOff>22860</xdr:colOff>
      <xdr:row>30</xdr:row>
      <xdr:rowOff>60960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16340" y="4495800"/>
          <a:ext cx="419100" cy="15392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0</xdr:rowOff>
    </xdr:from>
    <xdr:to>
      <xdr:col>18</xdr:col>
      <xdr:colOff>142875</xdr:colOff>
      <xdr:row>0</xdr:row>
      <xdr:rowOff>257175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0155555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18</xdr:col>
      <xdr:colOff>38100</xdr:colOff>
      <xdr:row>10</xdr:row>
      <xdr:rowOff>0</xdr:rowOff>
    </xdr:from>
    <xdr:to>
      <xdr:col>19</xdr:col>
      <xdr:colOff>295275</xdr:colOff>
      <xdr:row>25</xdr:row>
      <xdr:rowOff>28578</xdr:rowOff>
    </xdr:to>
    <xdr:grpSp>
      <xdr:nvGrpSpPr>
        <xdr:cNvPr id="3" name="Group 7"/>
        <xdr:cNvGrpSpPr/>
      </xdr:nvGrpSpPr>
      <xdr:grpSpPr>
        <a:xfrm>
          <a:off x="8740140" y="2118360"/>
          <a:ext cx="394335" cy="3358518"/>
          <a:chOff x="9515475" y="3724275"/>
          <a:chExt cx="409575" cy="2571753"/>
        </a:xfrm>
      </xdr:grpSpPr>
      <xdr:grpSp>
        <xdr:nvGrpSpPr>
          <xdr:cNvPr id="4" name="Group 6"/>
          <xdr:cNvGrpSpPr/>
        </xdr:nvGrpSpPr>
        <xdr:grpSpPr>
          <a:xfrm>
            <a:off x="9591675" y="5867400"/>
            <a:ext cx="333375" cy="428628"/>
            <a:chOff x="9591675" y="6219829"/>
            <a:chExt cx="333375" cy="428628"/>
          </a:xfrm>
        </xdr:grpSpPr>
        <xdr:sp macro="" textlink="">
          <xdr:nvSpPr>
            <xdr:cNvPr id="6" name="Flowchart: Delay 8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6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113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15475" y="37242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</xdr:colOff>
      <xdr:row>24</xdr:row>
      <xdr:rowOff>0</xdr:rowOff>
    </xdr:from>
    <xdr:to>
      <xdr:col>12</xdr:col>
      <xdr:colOff>242974</xdr:colOff>
      <xdr:row>38</xdr:row>
      <xdr:rowOff>114302</xdr:rowOff>
    </xdr:to>
    <xdr:grpSp>
      <xdr:nvGrpSpPr>
        <xdr:cNvPr id="6" name="Group 9"/>
        <xdr:cNvGrpSpPr/>
      </xdr:nvGrpSpPr>
      <xdr:grpSpPr>
        <a:xfrm>
          <a:off x="8862060" y="4160520"/>
          <a:ext cx="395374" cy="2385062"/>
          <a:chOff x="9391650" y="4067175"/>
          <a:chExt cx="409575" cy="2610409"/>
        </a:xfrm>
      </xdr:grpSpPr>
      <xdr:grpSp>
        <xdr:nvGrpSpPr>
          <xdr:cNvPr id="7" name="Group 5"/>
          <xdr:cNvGrpSpPr/>
        </xdr:nvGrpSpPr>
        <xdr:grpSpPr>
          <a:xfrm>
            <a:off x="9467850" y="6185278"/>
            <a:ext cx="333375" cy="492306"/>
            <a:chOff x="9591675" y="6194807"/>
            <a:chExt cx="333375" cy="492306"/>
          </a:xfrm>
        </xdr:grpSpPr>
        <xdr:sp macro="" textlink="">
          <xdr:nvSpPr>
            <xdr:cNvPr id="9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06392" y="6283349"/>
              <a:ext cx="492306" cy="31522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133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391650" y="40671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23</xdr:row>
      <xdr:rowOff>0</xdr:rowOff>
    </xdr:from>
    <xdr:to>
      <xdr:col>19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153525" y="63531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 editAs="oneCell">
    <xdr:from>
      <xdr:col>18</xdr:col>
      <xdr:colOff>111760</xdr:colOff>
      <xdr:row>0</xdr:row>
      <xdr:rowOff>91440</xdr:rowOff>
    </xdr:from>
    <xdr:to>
      <xdr:col>20</xdr:col>
      <xdr:colOff>63500</xdr:colOff>
      <xdr:row>7</xdr:row>
      <xdr:rowOff>12700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53120" y="91440"/>
          <a:ext cx="419100" cy="14249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175260</xdr:colOff>
      <xdr:row>26</xdr:row>
      <xdr:rowOff>167640</xdr:rowOff>
    </xdr:from>
    <xdr:to>
      <xdr:col>14</xdr:col>
      <xdr:colOff>601980</xdr:colOff>
      <xdr:row>35</xdr:row>
      <xdr:rowOff>106680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0200" y="5113020"/>
          <a:ext cx="426720" cy="18821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</xdr:colOff>
      <xdr:row>0</xdr:row>
      <xdr:rowOff>114300</xdr:rowOff>
    </xdr:from>
    <xdr:to>
      <xdr:col>11</xdr:col>
      <xdr:colOff>232410</xdr:colOff>
      <xdr:row>7</xdr:row>
      <xdr:rowOff>77057</xdr:rowOff>
    </xdr:to>
    <xdr:grpSp>
      <xdr:nvGrpSpPr>
        <xdr:cNvPr id="10" name="Group 7"/>
        <xdr:cNvGrpSpPr/>
      </xdr:nvGrpSpPr>
      <xdr:grpSpPr>
        <a:xfrm>
          <a:off x="8473440" y="114300"/>
          <a:ext cx="354330" cy="1570577"/>
          <a:chOff x="9544050" y="24597"/>
          <a:chExt cx="390525" cy="2080428"/>
        </a:xfrm>
      </xdr:grpSpPr>
      <xdr:grpSp>
        <xdr:nvGrpSpPr>
          <xdr:cNvPr id="11" name="Group 5"/>
          <xdr:cNvGrpSpPr/>
        </xdr:nvGrpSpPr>
        <xdr:grpSpPr>
          <a:xfrm>
            <a:off x="9544050" y="24597"/>
            <a:ext cx="333375" cy="687507"/>
            <a:chOff x="10001250" y="186522"/>
            <a:chExt cx="333375" cy="687507"/>
          </a:xfrm>
        </xdr:grpSpPr>
        <xdr:sp macro="" textlink="">
          <xdr:nvSpPr>
            <xdr:cNvPr id="13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832453" y="394544"/>
              <a:ext cx="687507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136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610725" y="523875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  <xdr:twoCellAnchor>
    <xdr:from>
      <xdr:col>10</xdr:col>
      <xdr:colOff>0</xdr:colOff>
      <xdr:row>44</xdr:row>
      <xdr:rowOff>91440</xdr:rowOff>
    </xdr:from>
    <xdr:to>
      <xdr:col>11</xdr:col>
      <xdr:colOff>189634</xdr:colOff>
      <xdr:row>56</xdr:row>
      <xdr:rowOff>220982</xdr:rowOff>
    </xdr:to>
    <xdr:grpSp>
      <xdr:nvGrpSpPr>
        <xdr:cNvPr id="15" name="Group 9"/>
        <xdr:cNvGrpSpPr/>
      </xdr:nvGrpSpPr>
      <xdr:grpSpPr>
        <a:xfrm>
          <a:off x="8427720" y="10241280"/>
          <a:ext cx="357274" cy="2385062"/>
          <a:chOff x="9391650" y="4067175"/>
          <a:chExt cx="409575" cy="2610409"/>
        </a:xfrm>
      </xdr:grpSpPr>
      <xdr:grpSp>
        <xdr:nvGrpSpPr>
          <xdr:cNvPr id="16" name="Group 5"/>
          <xdr:cNvGrpSpPr/>
        </xdr:nvGrpSpPr>
        <xdr:grpSpPr>
          <a:xfrm>
            <a:off x="9444903" y="6185278"/>
            <a:ext cx="356322" cy="492306"/>
            <a:chOff x="9568728" y="6194807"/>
            <a:chExt cx="356322" cy="492306"/>
          </a:xfrm>
        </xdr:grpSpPr>
        <xdr:sp macro="" textlink="">
          <xdr:nvSpPr>
            <xdr:cNvPr id="18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480186" y="6283349"/>
              <a:ext cx="492306" cy="31522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137</a:t>
              </a:r>
              <a:endParaRPr lang="th-TH" sz="1100"/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391650" y="40671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53340</xdr:colOff>
      <xdr:row>0</xdr:row>
      <xdr:rowOff>60103</xdr:rowOff>
    </xdr:from>
    <xdr:to>
      <xdr:col>20</xdr:col>
      <xdr:colOff>19050</xdr:colOff>
      <xdr:row>8</xdr:row>
      <xdr:rowOff>15240</xdr:rowOff>
    </xdr:to>
    <xdr:grpSp>
      <xdr:nvGrpSpPr>
        <xdr:cNvPr id="8" name="Group 7"/>
        <xdr:cNvGrpSpPr/>
      </xdr:nvGrpSpPr>
      <xdr:grpSpPr>
        <a:xfrm>
          <a:off x="8473440" y="60103"/>
          <a:ext cx="354330" cy="1570577"/>
          <a:chOff x="9544050" y="24597"/>
          <a:chExt cx="390525" cy="2080428"/>
        </a:xfrm>
      </xdr:grpSpPr>
      <xdr:grpSp>
        <xdr:nvGrpSpPr>
          <xdr:cNvPr id="9" name="Group 5"/>
          <xdr:cNvGrpSpPr/>
        </xdr:nvGrpSpPr>
        <xdr:grpSpPr>
          <a:xfrm>
            <a:off x="9544050" y="24597"/>
            <a:ext cx="333375" cy="687507"/>
            <a:chOff x="10001250" y="186522"/>
            <a:chExt cx="333375" cy="687507"/>
          </a:xfrm>
        </xdr:grpSpPr>
        <xdr:sp macro="" textlink="">
          <xdr:nvSpPr>
            <xdr:cNvPr id="11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832453" y="394544"/>
              <a:ext cx="687507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138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610725" y="523875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43</xdr:row>
      <xdr:rowOff>257175</xdr:rowOff>
    </xdr:from>
    <xdr:to>
      <xdr:col>11</xdr:col>
      <xdr:colOff>76200</xdr:colOff>
      <xdr:row>45</xdr:row>
      <xdr:rowOff>200025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7620000" y="7709535"/>
          <a:ext cx="0" cy="354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11</xdr:col>
      <xdr:colOff>95250</xdr:colOff>
      <xdr:row>43</xdr:row>
      <xdr:rowOff>238125</xdr:rowOff>
    </xdr:from>
    <xdr:to>
      <xdr:col>11</xdr:col>
      <xdr:colOff>95250</xdr:colOff>
      <xdr:row>45</xdr:row>
      <xdr:rowOff>114300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7639050" y="7713345"/>
          <a:ext cx="0" cy="287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19</xdr:col>
      <xdr:colOff>1150620</xdr:colOff>
      <xdr:row>20</xdr:row>
      <xdr:rowOff>175260</xdr:rowOff>
    </xdr:from>
    <xdr:to>
      <xdr:col>21</xdr:col>
      <xdr:colOff>197254</xdr:colOff>
      <xdr:row>33</xdr:row>
      <xdr:rowOff>144782</xdr:rowOff>
    </xdr:to>
    <xdr:grpSp>
      <xdr:nvGrpSpPr>
        <xdr:cNvPr id="9" name="Group 9"/>
        <xdr:cNvGrpSpPr/>
      </xdr:nvGrpSpPr>
      <xdr:grpSpPr>
        <a:xfrm>
          <a:off x="9174480" y="4427220"/>
          <a:ext cx="357274" cy="2385062"/>
          <a:chOff x="9391650" y="4067175"/>
          <a:chExt cx="409575" cy="2610409"/>
        </a:xfrm>
      </xdr:grpSpPr>
      <xdr:grpSp>
        <xdr:nvGrpSpPr>
          <xdr:cNvPr id="10" name="Group 5"/>
          <xdr:cNvGrpSpPr/>
        </xdr:nvGrpSpPr>
        <xdr:grpSpPr>
          <a:xfrm>
            <a:off x="9467850" y="6185278"/>
            <a:ext cx="333375" cy="492306"/>
            <a:chOff x="9591675" y="6194807"/>
            <a:chExt cx="333375" cy="492306"/>
          </a:xfrm>
        </xdr:grpSpPr>
        <xdr:sp macro="" textlink="">
          <xdr:nvSpPr>
            <xdr:cNvPr id="12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506392" y="6283349"/>
              <a:ext cx="492306" cy="31522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139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91650" y="40671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0</xdr:rowOff>
    </xdr:from>
    <xdr:to>
      <xdr:col>18</xdr:col>
      <xdr:colOff>142875</xdr:colOff>
      <xdr:row>0</xdr:row>
      <xdr:rowOff>257175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2487275" y="0"/>
          <a:ext cx="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18</xdr:col>
      <xdr:colOff>38093</xdr:colOff>
      <xdr:row>0</xdr:row>
      <xdr:rowOff>99060</xdr:rowOff>
    </xdr:from>
    <xdr:to>
      <xdr:col>19</xdr:col>
      <xdr:colOff>243833</xdr:colOff>
      <xdr:row>9</xdr:row>
      <xdr:rowOff>188595</xdr:rowOff>
    </xdr:to>
    <xdr:grpSp>
      <xdr:nvGrpSpPr>
        <xdr:cNvPr id="7" name="Group 7"/>
        <xdr:cNvGrpSpPr/>
      </xdr:nvGrpSpPr>
      <xdr:grpSpPr>
        <a:xfrm>
          <a:off x="9334493" y="99060"/>
          <a:ext cx="358140" cy="2002155"/>
          <a:chOff x="9535560" y="76200"/>
          <a:chExt cx="399015" cy="2028825"/>
        </a:xfrm>
      </xdr:grpSpPr>
      <xdr:grpSp>
        <xdr:nvGrpSpPr>
          <xdr:cNvPr id="8" name="Group 6"/>
          <xdr:cNvGrpSpPr/>
        </xdr:nvGrpSpPr>
        <xdr:grpSpPr>
          <a:xfrm>
            <a:off x="9535560" y="76200"/>
            <a:ext cx="341865" cy="504828"/>
            <a:chOff x="9992760" y="238125"/>
            <a:chExt cx="341865" cy="504828"/>
          </a:xfrm>
        </xdr:grpSpPr>
        <xdr:sp macro="" textlink="">
          <xdr:nvSpPr>
            <xdr:cNvPr id="10" name="Flowchart: Delay 9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913662" y="336277"/>
              <a:ext cx="485774" cy="32757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140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610725" y="523875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showGridLines="0" tabSelected="1" topLeftCell="H15" workbookViewId="0">
      <selection activeCell="I16" sqref="I16"/>
    </sheetView>
  </sheetViews>
  <sheetFormatPr defaultColWidth="9.125" defaultRowHeight="18"/>
  <cols>
    <col min="1" max="1" width="1.75" style="19" customWidth="1"/>
    <col min="2" max="2" width="1.875" style="19" customWidth="1"/>
    <col min="3" max="3" width="6" style="19" customWidth="1"/>
    <col min="4" max="4" width="5.375" style="19" customWidth="1"/>
    <col min="5" max="5" width="25.625" style="19" customWidth="1"/>
    <col min="6" max="6" width="14" style="19" customWidth="1"/>
    <col min="7" max="10" width="11.125" style="19" customWidth="1"/>
    <col min="11" max="12" width="1.75" style="19" customWidth="1"/>
    <col min="13" max="13" width="39.125" style="19" customWidth="1"/>
    <col min="14" max="14" width="2.75" style="6" customWidth="1"/>
    <col min="15" max="15" width="5.625" style="6" customWidth="1"/>
    <col min="16" max="16" width="9.125" style="6" customWidth="1"/>
    <col min="17" max="16384" width="9.125" style="6"/>
  </cols>
  <sheetData>
    <row r="1" spans="1:14" s="3" customFormat="1" ht="18" customHeight="1">
      <c r="A1" s="1"/>
      <c r="B1" s="1" t="s">
        <v>383</v>
      </c>
      <c r="C1" s="1"/>
      <c r="D1" s="2"/>
      <c r="E1" s="1" t="s">
        <v>381</v>
      </c>
      <c r="F1" s="1"/>
      <c r="G1" s="1"/>
      <c r="H1" s="1"/>
      <c r="I1" s="1"/>
      <c r="J1" s="1"/>
      <c r="K1" s="1"/>
      <c r="L1" s="1"/>
      <c r="M1" s="1"/>
    </row>
    <row r="2" spans="1:14" s="5" customFormat="1" ht="15.75" customHeight="1">
      <c r="A2" s="4"/>
      <c r="B2" s="1" t="s">
        <v>384</v>
      </c>
      <c r="C2" s="1"/>
      <c r="D2" s="2"/>
      <c r="E2" s="1" t="s">
        <v>382</v>
      </c>
      <c r="F2" s="4"/>
      <c r="G2" s="4"/>
      <c r="H2" s="4"/>
      <c r="I2" s="4"/>
      <c r="J2" s="4"/>
      <c r="K2" s="4"/>
      <c r="L2" s="4"/>
      <c r="M2" s="4"/>
    </row>
    <row r="3" spans="1:14" ht="2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s="9" customFormat="1" ht="15" customHeight="1">
      <c r="A4" s="232"/>
      <c r="B4" s="232"/>
      <c r="C4" s="232"/>
      <c r="D4" s="232"/>
      <c r="E4" s="232"/>
      <c r="F4" s="205"/>
      <c r="G4" s="289" t="s">
        <v>140</v>
      </c>
      <c r="H4" s="290"/>
      <c r="I4" s="289" t="s">
        <v>7</v>
      </c>
      <c r="J4" s="290"/>
      <c r="K4" s="205"/>
      <c r="L4" s="7"/>
      <c r="M4" s="7"/>
      <c r="N4" s="8"/>
    </row>
    <row r="5" spans="1:14" s="9" customFormat="1" ht="13.5" customHeight="1">
      <c r="A5" s="286" t="s">
        <v>141</v>
      </c>
      <c r="B5" s="286"/>
      <c r="C5" s="286"/>
      <c r="D5" s="286"/>
      <c r="E5" s="291"/>
      <c r="F5" s="10"/>
      <c r="G5" s="292" t="s">
        <v>206</v>
      </c>
      <c r="H5" s="293"/>
      <c r="I5" s="292" t="s">
        <v>200</v>
      </c>
      <c r="J5" s="293"/>
      <c r="K5" s="285" t="s">
        <v>373</v>
      </c>
      <c r="L5" s="286"/>
      <c r="M5" s="286"/>
      <c r="N5" s="8"/>
    </row>
    <row r="6" spans="1:14" s="9" customFormat="1" ht="15" customHeight="1">
      <c r="A6" s="286" t="s">
        <v>144</v>
      </c>
      <c r="B6" s="286"/>
      <c r="C6" s="286"/>
      <c r="D6" s="286"/>
      <c r="E6" s="291"/>
      <c r="F6" s="10" t="s">
        <v>142</v>
      </c>
      <c r="G6" s="10" t="s">
        <v>139</v>
      </c>
      <c r="H6" s="10" t="s">
        <v>145</v>
      </c>
      <c r="I6" s="10" t="s">
        <v>139</v>
      </c>
      <c r="J6" s="231" t="s">
        <v>145</v>
      </c>
      <c r="K6" s="231"/>
      <c r="L6" s="286" t="s">
        <v>146</v>
      </c>
      <c r="M6" s="286"/>
      <c r="N6" s="8"/>
    </row>
    <row r="7" spans="1:14" s="9" customFormat="1" ht="12.75" customHeight="1">
      <c r="A7" s="230"/>
      <c r="B7" s="230"/>
      <c r="C7" s="230"/>
      <c r="D7" s="230"/>
      <c r="E7" s="230"/>
      <c r="F7" s="11" t="s">
        <v>209</v>
      </c>
      <c r="G7" s="11" t="s">
        <v>147</v>
      </c>
      <c r="H7" s="11" t="s">
        <v>148</v>
      </c>
      <c r="I7" s="11" t="s">
        <v>147</v>
      </c>
      <c r="J7" s="11" t="s">
        <v>148</v>
      </c>
      <c r="K7" s="204"/>
      <c r="L7" s="12"/>
      <c r="M7" s="12"/>
      <c r="N7" s="8"/>
    </row>
    <row r="8" spans="1:14" s="14" customFormat="1" ht="17.25" customHeight="1">
      <c r="A8" s="287" t="s">
        <v>80</v>
      </c>
      <c r="B8" s="287"/>
      <c r="C8" s="287"/>
      <c r="D8" s="287"/>
      <c r="E8" s="288"/>
      <c r="F8" s="102">
        <v>68301</v>
      </c>
      <c r="G8" s="102">
        <v>280186</v>
      </c>
      <c r="H8" s="102">
        <v>100</v>
      </c>
      <c r="I8" s="102">
        <v>173999</v>
      </c>
      <c r="J8" s="102">
        <v>100</v>
      </c>
      <c r="K8" s="13"/>
      <c r="L8" s="228" t="s">
        <v>2</v>
      </c>
      <c r="M8" s="228"/>
    </row>
    <row r="9" spans="1:14" s="223" customFormat="1" ht="16.5" customHeight="1">
      <c r="A9" s="224" t="s">
        <v>372</v>
      </c>
      <c r="B9" s="224"/>
      <c r="C9" s="224"/>
      <c r="D9" s="224"/>
      <c r="E9" s="227"/>
      <c r="F9" s="102">
        <v>68301</v>
      </c>
      <c r="G9" s="102">
        <v>280186</v>
      </c>
      <c r="H9" s="102">
        <v>100</v>
      </c>
      <c r="I9" s="102">
        <v>173999</v>
      </c>
      <c r="J9" s="102">
        <v>100</v>
      </c>
      <c r="K9" s="225" t="s">
        <v>371</v>
      </c>
      <c r="L9" s="224"/>
      <c r="M9" s="224"/>
    </row>
    <row r="10" spans="1:14" s="223" customFormat="1" ht="2.4" customHeight="1">
      <c r="A10" s="224"/>
      <c r="B10" s="100"/>
      <c r="C10" s="100"/>
      <c r="D10" s="100"/>
      <c r="E10" s="103"/>
      <c r="F10" s="102"/>
      <c r="G10" s="102"/>
      <c r="H10" s="102"/>
      <c r="I10" s="98"/>
      <c r="J10" s="102"/>
      <c r="K10" s="101"/>
      <c r="L10" s="100"/>
      <c r="M10" s="224"/>
    </row>
    <row r="11" spans="1:14" s="223" customFormat="1" ht="18" customHeight="1">
      <c r="A11" s="224"/>
      <c r="B11" s="96"/>
      <c r="C11" s="96" t="s">
        <v>149</v>
      </c>
      <c r="D11" s="96"/>
      <c r="E11" s="99"/>
      <c r="F11" s="98">
        <v>66927</v>
      </c>
      <c r="G11" s="98">
        <v>141206</v>
      </c>
      <c r="H11" s="98">
        <v>50</v>
      </c>
      <c r="I11" s="98">
        <v>40172</v>
      </c>
      <c r="J11" s="98">
        <v>23</v>
      </c>
      <c r="K11" s="97"/>
      <c r="L11" s="96" t="s">
        <v>150</v>
      </c>
      <c r="M11" s="224"/>
    </row>
    <row r="12" spans="1:14" s="223" customFormat="1" ht="18" customHeight="1">
      <c r="A12" s="224"/>
      <c r="B12" s="96"/>
      <c r="C12" s="96" t="s">
        <v>151</v>
      </c>
      <c r="D12" s="96"/>
      <c r="E12" s="99"/>
      <c r="F12" s="98">
        <v>607</v>
      </c>
      <c r="G12" s="98">
        <v>12084</v>
      </c>
      <c r="H12" s="98">
        <v>4</v>
      </c>
      <c r="I12" s="98">
        <v>10488</v>
      </c>
      <c r="J12" s="98">
        <v>6</v>
      </c>
      <c r="K12" s="97"/>
      <c r="L12" s="96" t="s">
        <v>152</v>
      </c>
      <c r="M12" s="224"/>
    </row>
    <row r="13" spans="1:14" s="223" customFormat="1" ht="18" customHeight="1">
      <c r="A13" s="224"/>
      <c r="B13" s="96"/>
      <c r="C13" s="96" t="s">
        <v>153</v>
      </c>
      <c r="D13" s="96"/>
      <c r="E13" s="99"/>
      <c r="F13" s="98">
        <v>143</v>
      </c>
      <c r="G13" s="98">
        <v>4107</v>
      </c>
      <c r="H13" s="98">
        <v>2</v>
      </c>
      <c r="I13" s="98">
        <v>3507</v>
      </c>
      <c r="J13" s="98">
        <v>2</v>
      </c>
      <c r="K13" s="97"/>
      <c r="L13" s="96" t="s">
        <v>154</v>
      </c>
      <c r="M13" s="224"/>
    </row>
    <row r="14" spans="1:14" s="223" customFormat="1" ht="18" customHeight="1">
      <c r="A14" s="224"/>
      <c r="B14" s="96"/>
      <c r="C14" s="96" t="s">
        <v>155</v>
      </c>
      <c r="D14" s="96"/>
      <c r="E14" s="99"/>
      <c r="F14" s="98">
        <v>273</v>
      </c>
      <c r="G14" s="98">
        <v>10408</v>
      </c>
      <c r="H14" s="98">
        <v>4</v>
      </c>
      <c r="I14" s="98">
        <v>9185</v>
      </c>
      <c r="J14" s="98">
        <v>5</v>
      </c>
      <c r="K14" s="97"/>
      <c r="L14" s="96" t="s">
        <v>156</v>
      </c>
      <c r="M14" s="224"/>
    </row>
    <row r="15" spans="1:14" s="223" customFormat="1" ht="18" customHeight="1">
      <c r="A15" s="224"/>
      <c r="B15" s="96"/>
      <c r="C15" s="96" t="s">
        <v>157</v>
      </c>
      <c r="D15" s="96"/>
      <c r="E15" s="99"/>
      <c r="F15" s="98">
        <v>244</v>
      </c>
      <c r="G15" s="98">
        <v>22000</v>
      </c>
      <c r="H15" s="98">
        <v>8</v>
      </c>
      <c r="I15" s="98">
        <v>20718</v>
      </c>
      <c r="J15" s="98">
        <v>12</v>
      </c>
      <c r="K15" s="97"/>
      <c r="L15" s="96" t="s">
        <v>158</v>
      </c>
      <c r="M15" s="224"/>
    </row>
    <row r="16" spans="1:14" s="223" customFormat="1" ht="18" customHeight="1">
      <c r="A16" s="224"/>
      <c r="B16" s="96"/>
      <c r="C16" s="96" t="s">
        <v>159</v>
      </c>
      <c r="D16" s="96"/>
      <c r="E16" s="99"/>
      <c r="F16" s="98">
        <v>107</v>
      </c>
      <c r="G16" s="98">
        <v>90381</v>
      </c>
      <c r="H16" s="98">
        <v>32</v>
      </c>
      <c r="I16" s="98">
        <v>89929</v>
      </c>
      <c r="J16" s="98">
        <v>52</v>
      </c>
      <c r="K16" s="97"/>
      <c r="L16" s="96" t="s">
        <v>160</v>
      </c>
      <c r="M16" s="224"/>
    </row>
    <row r="17" spans="1:13" s="223" customFormat="1" ht="15.75" customHeight="1">
      <c r="A17" s="224" t="s">
        <v>144</v>
      </c>
      <c r="B17" s="224"/>
      <c r="C17" s="224"/>
      <c r="D17" s="224"/>
      <c r="E17" s="227"/>
      <c r="F17" s="226"/>
      <c r="G17" s="226"/>
      <c r="H17" s="226"/>
      <c r="I17" s="226"/>
      <c r="J17" s="226"/>
      <c r="K17" s="225" t="s">
        <v>146</v>
      </c>
      <c r="L17" s="224"/>
      <c r="M17" s="224"/>
    </row>
    <row r="18" spans="1:13" s="215" customFormat="1" ht="13.5" customHeight="1">
      <c r="A18" s="15"/>
      <c r="B18" s="221" t="s">
        <v>183</v>
      </c>
      <c r="C18" s="220"/>
      <c r="D18" s="15"/>
      <c r="E18" s="219"/>
      <c r="F18" s="98">
        <v>8384</v>
      </c>
      <c r="G18" s="98">
        <v>121803</v>
      </c>
      <c r="H18" s="98">
        <v>43</v>
      </c>
      <c r="I18" s="98">
        <v>105999</v>
      </c>
      <c r="J18" s="98">
        <v>61</v>
      </c>
      <c r="K18" s="217"/>
      <c r="L18" s="221" t="s">
        <v>184</v>
      </c>
      <c r="M18" s="220"/>
    </row>
    <row r="19" spans="1:13" s="215" customFormat="1" ht="13.5" customHeight="1">
      <c r="A19" s="15"/>
      <c r="B19" s="221" t="s">
        <v>368</v>
      </c>
      <c r="C19" s="220"/>
      <c r="D19" s="15"/>
      <c r="E19" s="219"/>
      <c r="F19" s="218"/>
      <c r="G19" s="218"/>
      <c r="H19" s="218"/>
      <c r="I19" s="218"/>
      <c r="J19" s="218"/>
      <c r="K19" s="217"/>
      <c r="L19" s="221" t="s">
        <v>367</v>
      </c>
      <c r="M19" s="220"/>
    </row>
    <row r="20" spans="1:13" s="215" customFormat="1" ht="13.5" customHeight="1">
      <c r="A20" s="15"/>
      <c r="B20" s="221"/>
      <c r="C20" s="221" t="s">
        <v>366</v>
      </c>
      <c r="D20" s="15"/>
      <c r="E20" s="219"/>
      <c r="F20" s="98">
        <v>5841</v>
      </c>
      <c r="G20" s="98">
        <v>17093</v>
      </c>
      <c r="H20" s="98">
        <v>6</v>
      </c>
      <c r="I20" s="98">
        <v>8948</v>
      </c>
      <c r="J20" s="98">
        <v>5</v>
      </c>
      <c r="K20" s="217"/>
      <c r="L20" s="222"/>
      <c r="M20" s="222" t="s">
        <v>365</v>
      </c>
    </row>
    <row r="21" spans="1:13" s="215" customFormat="1" ht="13.5" customHeight="1">
      <c r="A21" s="15"/>
      <c r="B21" s="221" t="s">
        <v>165</v>
      </c>
      <c r="C21" s="220"/>
      <c r="D21" s="15"/>
      <c r="E21" s="219"/>
      <c r="F21" s="98">
        <v>1590</v>
      </c>
      <c r="G21" s="98">
        <v>8427</v>
      </c>
      <c r="H21" s="98">
        <v>3</v>
      </c>
      <c r="I21" s="98">
        <v>5512</v>
      </c>
      <c r="J21" s="98">
        <v>3</v>
      </c>
      <c r="K21" s="217"/>
      <c r="L21" s="221" t="s">
        <v>166</v>
      </c>
      <c r="M21" s="15"/>
    </row>
    <row r="22" spans="1:13" s="215" customFormat="1" ht="13.5" customHeight="1">
      <c r="A22" s="15"/>
      <c r="B22" s="221" t="s">
        <v>364</v>
      </c>
      <c r="C22" s="220"/>
      <c r="D22" s="15"/>
      <c r="E22" s="219"/>
      <c r="F22" s="98">
        <v>30172</v>
      </c>
      <c r="G22" s="98">
        <v>68601</v>
      </c>
      <c r="H22" s="98">
        <v>25</v>
      </c>
      <c r="I22" s="98">
        <v>21484</v>
      </c>
      <c r="J22" s="98">
        <v>12</v>
      </c>
      <c r="K22" s="217"/>
      <c r="L22" s="221" t="s">
        <v>168</v>
      </c>
      <c r="M22" s="15"/>
    </row>
    <row r="23" spans="1:13" s="215" customFormat="1" ht="13.5" customHeight="1">
      <c r="A23" s="15"/>
      <c r="B23" s="221" t="s">
        <v>169</v>
      </c>
      <c r="C23" s="220"/>
      <c r="D23" s="15"/>
      <c r="E23" s="219"/>
      <c r="F23" s="98">
        <v>9548</v>
      </c>
      <c r="G23" s="98">
        <v>28268</v>
      </c>
      <c r="H23" s="98">
        <v>10</v>
      </c>
      <c r="I23" s="98">
        <v>12721</v>
      </c>
      <c r="J23" s="98">
        <v>7</v>
      </c>
      <c r="K23" s="217"/>
      <c r="L23" s="221" t="s">
        <v>377</v>
      </c>
      <c r="M23" s="15"/>
    </row>
    <row r="24" spans="1:13" s="215" customFormat="1" ht="13.5" customHeight="1">
      <c r="A24" s="15"/>
      <c r="B24" s="221" t="s">
        <v>181</v>
      </c>
      <c r="C24" s="220"/>
      <c r="D24" s="15"/>
      <c r="E24" s="219"/>
      <c r="F24" s="98">
        <v>6242</v>
      </c>
      <c r="G24" s="98">
        <v>8756</v>
      </c>
      <c r="H24" s="98">
        <v>3</v>
      </c>
      <c r="I24" s="98">
        <v>1403</v>
      </c>
      <c r="J24" s="98">
        <v>1</v>
      </c>
      <c r="K24" s="217"/>
      <c r="L24" s="221" t="s">
        <v>182</v>
      </c>
      <c r="M24" s="15"/>
    </row>
    <row r="25" spans="1:13" s="215" customFormat="1" ht="13.5" customHeight="1">
      <c r="A25" s="15"/>
      <c r="B25" s="221" t="s">
        <v>361</v>
      </c>
      <c r="C25" s="220"/>
      <c r="D25" s="15"/>
      <c r="E25" s="219"/>
      <c r="F25" s="98">
        <v>2436</v>
      </c>
      <c r="G25" s="98">
        <v>5444</v>
      </c>
      <c r="H25" s="98">
        <v>2</v>
      </c>
      <c r="I25" s="98">
        <v>2221</v>
      </c>
      <c r="J25" s="98">
        <v>1</v>
      </c>
      <c r="K25" s="217"/>
      <c r="L25" s="221" t="s">
        <v>174</v>
      </c>
      <c r="M25" s="15"/>
    </row>
    <row r="26" spans="1:13" s="215" customFormat="1" ht="13.5" customHeight="1">
      <c r="A26" s="15"/>
      <c r="B26" s="221" t="s">
        <v>187</v>
      </c>
      <c r="C26" s="220"/>
      <c r="D26" s="15"/>
      <c r="E26" s="219"/>
      <c r="F26" s="98">
        <v>912</v>
      </c>
      <c r="G26" s="98">
        <v>5681</v>
      </c>
      <c r="H26" s="98">
        <v>2</v>
      </c>
      <c r="I26" s="98">
        <v>4234</v>
      </c>
      <c r="J26" s="98">
        <v>3</v>
      </c>
      <c r="K26" s="217"/>
      <c r="L26" s="221" t="s">
        <v>369</v>
      </c>
      <c r="M26" s="220"/>
    </row>
    <row r="27" spans="1:13" s="215" customFormat="1" ht="13.5" customHeight="1">
      <c r="A27" s="15"/>
      <c r="B27" s="221" t="s">
        <v>363</v>
      </c>
      <c r="C27" s="220"/>
      <c r="D27" s="15"/>
      <c r="E27" s="219"/>
      <c r="F27" s="98">
        <v>784</v>
      </c>
      <c r="G27" s="98">
        <v>4975</v>
      </c>
      <c r="H27" s="98">
        <v>2</v>
      </c>
      <c r="I27" s="98">
        <v>4044</v>
      </c>
      <c r="J27" s="98">
        <v>2</v>
      </c>
      <c r="K27" s="217"/>
      <c r="L27" s="221" t="s">
        <v>189</v>
      </c>
      <c r="M27" s="15"/>
    </row>
    <row r="28" spans="1:13" s="215" customFormat="1" ht="13.5" customHeight="1">
      <c r="A28" s="15"/>
      <c r="B28" s="221" t="s">
        <v>378</v>
      </c>
      <c r="C28" s="220"/>
      <c r="D28" s="15"/>
      <c r="E28" s="219"/>
      <c r="F28" s="98">
        <v>807</v>
      </c>
      <c r="G28" s="98">
        <v>3076</v>
      </c>
      <c r="H28" s="98">
        <v>1</v>
      </c>
      <c r="I28" s="98">
        <v>1871</v>
      </c>
      <c r="J28" s="98">
        <v>1</v>
      </c>
      <c r="K28" s="217"/>
      <c r="L28" s="221" t="s">
        <v>178</v>
      </c>
      <c r="M28" s="15"/>
    </row>
    <row r="29" spans="1:13" s="215" customFormat="1" ht="13.5" customHeight="1">
      <c r="A29" s="15"/>
      <c r="B29" s="221" t="s">
        <v>360</v>
      </c>
      <c r="C29" s="220"/>
      <c r="D29" s="15"/>
      <c r="E29" s="219"/>
      <c r="F29" s="98">
        <v>768</v>
      </c>
      <c r="G29" s="98">
        <v>2611</v>
      </c>
      <c r="H29" s="98">
        <v>1</v>
      </c>
      <c r="I29" s="98">
        <v>1378</v>
      </c>
      <c r="J29" s="98">
        <v>1</v>
      </c>
      <c r="K29" s="217"/>
      <c r="L29" s="221" t="s">
        <v>180</v>
      </c>
      <c r="M29" s="15"/>
    </row>
    <row r="30" spans="1:13" s="215" customFormat="1" ht="13.5" customHeight="1">
      <c r="A30" s="15"/>
      <c r="B30" s="221" t="s">
        <v>175</v>
      </c>
      <c r="C30" s="220"/>
      <c r="D30" s="15"/>
      <c r="E30" s="219"/>
      <c r="F30" s="98">
        <v>430</v>
      </c>
      <c r="G30" s="98">
        <v>1441</v>
      </c>
      <c r="H30" s="98">
        <v>1</v>
      </c>
      <c r="I30" s="98">
        <v>747</v>
      </c>
      <c r="J30" s="98">
        <v>1</v>
      </c>
      <c r="K30" s="217"/>
      <c r="L30" s="221" t="s">
        <v>176</v>
      </c>
      <c r="M30" s="15"/>
    </row>
    <row r="31" spans="1:13" s="215" customFormat="1" ht="13.5" customHeight="1">
      <c r="A31" s="15"/>
      <c r="B31" s="221" t="s">
        <v>362</v>
      </c>
      <c r="C31" s="220"/>
      <c r="D31" s="15"/>
      <c r="E31" s="219"/>
      <c r="F31" s="98">
        <v>330</v>
      </c>
      <c r="G31" s="98">
        <v>792</v>
      </c>
      <c r="H31" s="129">
        <v>0</v>
      </c>
      <c r="I31" s="98">
        <v>339</v>
      </c>
      <c r="J31" s="129">
        <v>0</v>
      </c>
      <c r="K31" s="217"/>
      <c r="L31" s="221" t="s">
        <v>172</v>
      </c>
      <c r="M31" s="15"/>
    </row>
    <row r="32" spans="1:13" s="215" customFormat="1" ht="13.5" customHeight="1">
      <c r="A32" s="15"/>
      <c r="B32" s="221" t="s">
        <v>370</v>
      </c>
      <c r="C32" s="220"/>
      <c r="D32" s="15"/>
      <c r="E32" s="219"/>
      <c r="F32" s="98">
        <v>46</v>
      </c>
      <c r="G32" s="98">
        <v>243</v>
      </c>
      <c r="H32" s="129">
        <v>0</v>
      </c>
      <c r="I32" s="98">
        <v>136</v>
      </c>
      <c r="J32" s="129">
        <v>0</v>
      </c>
      <c r="K32" s="217"/>
      <c r="L32" s="221" t="s">
        <v>186</v>
      </c>
      <c r="M32" s="220"/>
    </row>
    <row r="33" spans="1:13" s="215" customFormat="1" ht="13.5" customHeight="1">
      <c r="A33" s="15"/>
      <c r="B33" s="221" t="s">
        <v>190</v>
      </c>
      <c r="C33" s="220"/>
      <c r="D33" s="15"/>
      <c r="E33" s="219"/>
      <c r="F33" s="98">
        <v>11</v>
      </c>
      <c r="G33" s="98">
        <v>2975</v>
      </c>
      <c r="H33" s="98">
        <v>1</v>
      </c>
      <c r="I33" s="98">
        <v>2962</v>
      </c>
      <c r="J33" s="98">
        <v>2</v>
      </c>
      <c r="K33" s="217"/>
      <c r="L33" s="216" t="s">
        <v>191</v>
      </c>
      <c r="M33" s="15"/>
    </row>
    <row r="34" spans="1:13" ht="2.25" customHeight="1">
      <c r="A34" s="16"/>
      <c r="B34" s="16"/>
      <c r="C34" s="16"/>
      <c r="D34" s="16"/>
      <c r="E34" s="17"/>
      <c r="F34" s="18"/>
      <c r="G34" s="18"/>
      <c r="H34" s="18"/>
      <c r="I34" s="18"/>
      <c r="J34" s="18"/>
      <c r="K34" s="18"/>
      <c r="L34" s="16"/>
      <c r="M34" s="16"/>
    </row>
    <row r="35" spans="1:13" ht="2.25" customHeight="1"/>
    <row r="36" spans="1:13" ht="16.2" customHeight="1">
      <c r="C36" s="92" t="s">
        <v>332</v>
      </c>
    </row>
    <row r="37" spans="1:13" s="8" customFormat="1" ht="13.5" customHeight="1">
      <c r="A37" s="9"/>
      <c r="B37" s="214" t="s">
        <v>379</v>
      </c>
      <c r="C37" s="214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s="8" customFormat="1" ht="13.5" customHeight="1">
      <c r="A38" s="9"/>
      <c r="B38" s="214" t="s">
        <v>380</v>
      </c>
      <c r="C38" s="214"/>
      <c r="D38" s="9"/>
      <c r="E38" s="9"/>
      <c r="F38" s="9"/>
      <c r="G38" s="9"/>
      <c r="H38" s="9"/>
      <c r="I38" s="9"/>
      <c r="J38" s="9"/>
      <c r="K38" s="9"/>
      <c r="L38" s="9"/>
      <c r="M38" s="9"/>
    </row>
  </sheetData>
  <mergeCells count="9">
    <mergeCell ref="K5:M5"/>
    <mergeCell ref="L6:M6"/>
    <mergeCell ref="A8:E8"/>
    <mergeCell ref="G4:H4"/>
    <mergeCell ref="I4:J4"/>
    <mergeCell ref="A5:E5"/>
    <mergeCell ref="G5:H5"/>
    <mergeCell ref="I5:J5"/>
    <mergeCell ref="A6:E6"/>
  </mergeCells>
  <pageMargins left="0.55118110236220474" right="0.35433070866141736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3"/>
  <sheetViews>
    <sheetView showGridLines="0" topLeftCell="H1" zoomScaleNormal="100" workbookViewId="0">
      <selection activeCell="R9" sqref="R9"/>
    </sheetView>
  </sheetViews>
  <sheetFormatPr defaultColWidth="9.125" defaultRowHeight="18"/>
  <cols>
    <col min="1" max="1" width="1.75" style="19" customWidth="1"/>
    <col min="2" max="2" width="5.875" style="19" customWidth="1"/>
    <col min="3" max="3" width="5.25" style="19" customWidth="1"/>
    <col min="4" max="4" width="13.75" style="19" customWidth="1"/>
    <col min="5" max="10" width="11.875" style="19" customWidth="1"/>
    <col min="11" max="14" width="11.125" style="19" customWidth="1"/>
    <col min="15" max="15" width="2.25" style="6" customWidth="1"/>
    <col min="16" max="16" width="4.125" style="6" customWidth="1"/>
    <col min="17" max="16384" width="9.125" style="6"/>
  </cols>
  <sheetData>
    <row r="1" spans="1:17" s="3" customFormat="1">
      <c r="A1" s="1"/>
      <c r="B1" s="1" t="s">
        <v>334</v>
      </c>
      <c r="C1" s="2"/>
      <c r="D1" s="1" t="s">
        <v>350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s="5" customFormat="1" ht="18" customHeight="1">
      <c r="A2" s="4"/>
      <c r="B2" s="1" t="s">
        <v>335</v>
      </c>
      <c r="C2" s="2"/>
      <c r="D2" s="1" t="s">
        <v>351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7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7" s="238" customFormat="1" ht="17.25" customHeight="1">
      <c r="A4" s="365" t="s">
        <v>201</v>
      </c>
      <c r="B4" s="365"/>
      <c r="C4" s="365"/>
      <c r="D4" s="366"/>
      <c r="E4" s="244"/>
      <c r="F4" s="243"/>
      <c r="G4" s="244"/>
      <c r="H4" s="243"/>
      <c r="I4" s="244"/>
      <c r="J4" s="243"/>
      <c r="K4" s="296" t="s">
        <v>137</v>
      </c>
      <c r="L4" s="355"/>
      <c r="M4" s="355"/>
      <c r="N4" s="355"/>
      <c r="O4" s="215"/>
    </row>
    <row r="5" spans="1:17" s="238" customFormat="1" ht="21" customHeight="1">
      <c r="A5" s="367"/>
      <c r="B5" s="367"/>
      <c r="C5" s="367"/>
      <c r="D5" s="368"/>
      <c r="E5" s="359">
        <v>2558</v>
      </c>
      <c r="F5" s="360"/>
      <c r="G5" s="359">
        <v>2559</v>
      </c>
      <c r="H5" s="360"/>
      <c r="I5" s="359">
        <v>2560</v>
      </c>
      <c r="J5" s="360"/>
      <c r="K5" s="298" t="s">
        <v>202</v>
      </c>
      <c r="L5" s="356"/>
      <c r="M5" s="356"/>
      <c r="N5" s="356"/>
      <c r="O5" s="215"/>
    </row>
    <row r="6" spans="1:17" s="238" customFormat="1" ht="21" customHeight="1">
      <c r="A6" s="367"/>
      <c r="B6" s="367"/>
      <c r="C6" s="367"/>
      <c r="D6" s="368"/>
      <c r="E6" s="361" t="s">
        <v>228</v>
      </c>
      <c r="F6" s="362"/>
      <c r="G6" s="361" t="s">
        <v>229</v>
      </c>
      <c r="H6" s="362"/>
      <c r="I6" s="361" t="s">
        <v>352</v>
      </c>
      <c r="J6" s="362"/>
      <c r="K6" s="357" t="s">
        <v>333</v>
      </c>
      <c r="L6" s="358"/>
      <c r="M6" s="357" t="s">
        <v>359</v>
      </c>
      <c r="N6" s="358"/>
      <c r="O6" s="215"/>
    </row>
    <row r="7" spans="1:17" s="238" customFormat="1" ht="20.25" customHeight="1">
      <c r="A7" s="367"/>
      <c r="B7" s="367"/>
      <c r="C7" s="367"/>
      <c r="D7" s="368"/>
      <c r="E7" s="242" t="s">
        <v>5</v>
      </c>
      <c r="F7" s="242" t="s">
        <v>7</v>
      </c>
      <c r="G7" s="242" t="s">
        <v>5</v>
      </c>
      <c r="H7" s="242" t="s">
        <v>7</v>
      </c>
      <c r="I7" s="242" t="s">
        <v>5</v>
      </c>
      <c r="J7" s="242" t="s">
        <v>7</v>
      </c>
      <c r="K7" s="242" t="s">
        <v>5</v>
      </c>
      <c r="L7" s="242" t="s">
        <v>7</v>
      </c>
      <c r="M7" s="242" t="s">
        <v>5</v>
      </c>
      <c r="N7" s="241" t="s">
        <v>7</v>
      </c>
      <c r="O7" s="215"/>
    </row>
    <row r="8" spans="1:17" s="238" customFormat="1" ht="20.25" customHeight="1">
      <c r="A8" s="369"/>
      <c r="B8" s="369"/>
      <c r="C8" s="369"/>
      <c r="D8" s="370"/>
      <c r="E8" s="28" t="s">
        <v>6</v>
      </c>
      <c r="F8" s="28" t="s">
        <v>18</v>
      </c>
      <c r="G8" s="28" t="s">
        <v>6</v>
      </c>
      <c r="H8" s="28" t="s">
        <v>18</v>
      </c>
      <c r="I8" s="28" t="s">
        <v>6</v>
      </c>
      <c r="J8" s="28" t="s">
        <v>18</v>
      </c>
      <c r="K8" s="28" t="s">
        <v>6</v>
      </c>
      <c r="L8" s="28" t="s">
        <v>18</v>
      </c>
      <c r="M8" s="28" t="s">
        <v>6</v>
      </c>
      <c r="N8" s="133" t="s">
        <v>18</v>
      </c>
      <c r="O8" s="215"/>
    </row>
    <row r="9" spans="1:17" s="238" customFormat="1" ht="9" customHeight="1">
      <c r="A9" s="240"/>
      <c r="B9" s="240"/>
      <c r="C9" s="240"/>
      <c r="D9" s="239"/>
      <c r="E9" s="27"/>
      <c r="F9" s="27"/>
      <c r="G9" s="27"/>
      <c r="H9" s="27"/>
      <c r="I9" s="27"/>
      <c r="J9" s="27"/>
      <c r="K9" s="27"/>
      <c r="L9" s="136"/>
      <c r="M9" s="136"/>
      <c r="N9" s="136"/>
      <c r="O9" s="215"/>
    </row>
    <row r="10" spans="1:17" s="223" customFormat="1" ht="25.5" customHeight="1">
      <c r="A10" s="294" t="s">
        <v>192</v>
      </c>
      <c r="B10" s="294"/>
      <c r="C10" s="294"/>
      <c r="D10" s="295"/>
      <c r="E10" s="423">
        <v>7594</v>
      </c>
      <c r="F10" s="423">
        <v>216709</v>
      </c>
      <c r="G10" s="423">
        <v>7324</v>
      </c>
      <c r="H10" s="423">
        <v>214883</v>
      </c>
      <c r="I10" s="423">
        <v>8783</v>
      </c>
      <c r="J10" s="423">
        <v>237031</v>
      </c>
      <c r="K10" s="426">
        <v>-3.5554385040821703</v>
      </c>
      <c r="L10" s="427">
        <v>-0.84260459879377414</v>
      </c>
      <c r="M10" s="427">
        <v>19.920808301474604</v>
      </c>
      <c r="N10" s="427">
        <v>10.30700427674595</v>
      </c>
      <c r="O10" s="424">
        <v>19.920808301474604</v>
      </c>
      <c r="P10" s="424"/>
    </row>
    <row r="11" spans="1:17" s="237" customFormat="1" ht="30.75" customHeight="1">
      <c r="A11" s="363" t="s">
        <v>11</v>
      </c>
      <c r="B11" s="363"/>
      <c r="C11" s="363"/>
      <c r="D11" s="364"/>
      <c r="E11" s="422">
        <v>3318</v>
      </c>
      <c r="F11" s="422">
        <v>7260</v>
      </c>
      <c r="G11" s="422">
        <v>3097</v>
      </c>
      <c r="H11" s="422">
        <v>6824</v>
      </c>
      <c r="I11" s="422">
        <v>4013</v>
      </c>
      <c r="J11" s="422">
        <v>8331</v>
      </c>
      <c r="K11" s="426">
        <v>-6.6606389391199521</v>
      </c>
      <c r="L11" s="427">
        <v>-6.0055096418732781</v>
      </c>
      <c r="M11" s="427">
        <v>29.577010009686795</v>
      </c>
      <c r="N11" s="427">
        <v>22.083821805392731</v>
      </c>
      <c r="O11" s="425">
        <v>29.577010009686795</v>
      </c>
      <c r="P11" s="425"/>
      <c r="Q11" s="65"/>
    </row>
    <row r="12" spans="1:17" s="237" customFormat="1" ht="30.75" customHeight="1">
      <c r="A12" s="353" t="s">
        <v>12</v>
      </c>
      <c r="B12" s="353"/>
      <c r="C12" s="353"/>
      <c r="D12" s="354"/>
      <c r="E12" s="422">
        <v>1847</v>
      </c>
      <c r="F12" s="422">
        <v>12610</v>
      </c>
      <c r="G12" s="422">
        <v>1766</v>
      </c>
      <c r="H12" s="422">
        <v>12130</v>
      </c>
      <c r="I12" s="422">
        <v>2013</v>
      </c>
      <c r="J12" s="422">
        <v>13821</v>
      </c>
      <c r="K12" s="426">
        <v>-4.3854899837574441</v>
      </c>
      <c r="L12" s="427">
        <v>-3.8065027755749403</v>
      </c>
      <c r="M12" s="427">
        <v>13.986409966024915</v>
      </c>
      <c r="N12" s="427">
        <v>13.940643033800495</v>
      </c>
      <c r="O12" s="425">
        <v>13.986409966024915</v>
      </c>
      <c r="P12" s="425"/>
      <c r="Q12" s="65"/>
    </row>
    <row r="13" spans="1:17" s="236" customFormat="1" ht="30.75" customHeight="1">
      <c r="A13" s="353" t="s">
        <v>13</v>
      </c>
      <c r="B13" s="353"/>
      <c r="C13" s="353"/>
      <c r="D13" s="354"/>
      <c r="E13" s="422">
        <v>971</v>
      </c>
      <c r="F13" s="422">
        <v>13131</v>
      </c>
      <c r="G13" s="422">
        <v>980</v>
      </c>
      <c r="H13" s="422">
        <v>13357</v>
      </c>
      <c r="I13" s="422">
        <v>1116</v>
      </c>
      <c r="J13" s="422">
        <v>15114</v>
      </c>
      <c r="K13" s="426">
        <v>0.92687950566426369</v>
      </c>
      <c r="L13" s="427">
        <v>1.7211179651207067</v>
      </c>
      <c r="M13" s="427">
        <v>13.877551020408163</v>
      </c>
      <c r="N13" s="427">
        <v>13.154151381298195</v>
      </c>
      <c r="O13" s="425">
        <v>13.877551020408163</v>
      </c>
      <c r="P13" s="425"/>
    </row>
    <row r="14" spans="1:17" s="236" customFormat="1" ht="30.75" customHeight="1">
      <c r="A14" s="353" t="s">
        <v>14</v>
      </c>
      <c r="B14" s="353"/>
      <c r="C14" s="353"/>
      <c r="D14" s="354"/>
      <c r="E14" s="422">
        <v>940</v>
      </c>
      <c r="F14" s="422">
        <v>30182</v>
      </c>
      <c r="G14" s="422">
        <v>949</v>
      </c>
      <c r="H14" s="422">
        <v>30606</v>
      </c>
      <c r="I14" s="422">
        <v>1023</v>
      </c>
      <c r="J14" s="422">
        <v>32453</v>
      </c>
      <c r="K14" s="426">
        <v>0.95744680851063835</v>
      </c>
      <c r="L14" s="427">
        <v>1.4048108143926843</v>
      </c>
      <c r="M14" s="427">
        <v>7.7976817702845098</v>
      </c>
      <c r="N14" s="427">
        <v>6.0347644252760899</v>
      </c>
      <c r="O14" s="425">
        <v>7.7976817702845098</v>
      </c>
      <c r="P14" s="425"/>
    </row>
    <row r="15" spans="1:17" s="236" customFormat="1" ht="30.75" customHeight="1">
      <c r="A15" s="353" t="s">
        <v>126</v>
      </c>
      <c r="B15" s="353"/>
      <c r="C15" s="353"/>
      <c r="D15" s="354"/>
      <c r="E15" s="422">
        <v>211</v>
      </c>
      <c r="F15" s="422">
        <v>14587</v>
      </c>
      <c r="G15" s="422">
        <v>218</v>
      </c>
      <c r="H15" s="422">
        <v>15029</v>
      </c>
      <c r="I15" s="422">
        <v>272</v>
      </c>
      <c r="J15" s="422">
        <v>18971</v>
      </c>
      <c r="K15" s="426">
        <v>3.3175355450236967</v>
      </c>
      <c r="L15" s="427">
        <v>3.0300952903270035</v>
      </c>
      <c r="M15" s="427">
        <v>24.770642201834864</v>
      </c>
      <c r="N15" s="427">
        <v>26.229290039257435</v>
      </c>
      <c r="O15" s="425">
        <v>24.770642201834864</v>
      </c>
      <c r="P15" s="425"/>
    </row>
    <row r="16" spans="1:17" s="236" customFormat="1" ht="30.75" customHeight="1">
      <c r="A16" s="353" t="s">
        <v>15</v>
      </c>
      <c r="B16" s="353"/>
      <c r="C16" s="353"/>
      <c r="D16" s="354"/>
      <c r="E16" s="422">
        <v>207</v>
      </c>
      <c r="F16" s="422">
        <v>35466</v>
      </c>
      <c r="G16" s="422">
        <v>214</v>
      </c>
      <c r="H16" s="422">
        <v>36374</v>
      </c>
      <c r="I16" s="422">
        <v>232</v>
      </c>
      <c r="J16" s="422">
        <v>39595</v>
      </c>
      <c r="K16" s="426">
        <v>3.3816425120772946</v>
      </c>
      <c r="L16" s="427">
        <v>2.5601984999718042</v>
      </c>
      <c r="M16" s="427">
        <v>8.4112149532710276</v>
      </c>
      <c r="N16" s="427">
        <v>8.855226260515753</v>
      </c>
      <c r="O16" s="425">
        <v>8.4112149532710276</v>
      </c>
      <c r="P16" s="425"/>
    </row>
    <row r="17" spans="1:16" s="236" customFormat="1" ht="30.75" customHeight="1">
      <c r="A17" s="353" t="s">
        <v>16</v>
      </c>
      <c r="B17" s="353"/>
      <c r="C17" s="353"/>
      <c r="D17" s="354"/>
      <c r="E17" s="422">
        <v>41</v>
      </c>
      <c r="F17" s="422">
        <v>16014</v>
      </c>
      <c r="G17" s="422">
        <v>41</v>
      </c>
      <c r="H17" s="422">
        <v>15803</v>
      </c>
      <c r="I17" s="422">
        <v>54</v>
      </c>
      <c r="J17" s="422">
        <v>20697</v>
      </c>
      <c r="K17" s="426">
        <v>0</v>
      </c>
      <c r="L17" s="427">
        <v>-1.3175971025352817</v>
      </c>
      <c r="M17" s="427">
        <v>31.707317073170731</v>
      </c>
      <c r="N17" s="427">
        <v>30.968803391761057</v>
      </c>
      <c r="O17" s="425">
        <v>31.707317073170731</v>
      </c>
      <c r="P17" s="425"/>
    </row>
    <row r="18" spans="1:16" s="236" customFormat="1" ht="30.75" customHeight="1">
      <c r="A18" s="353" t="s">
        <v>17</v>
      </c>
      <c r="B18" s="353"/>
      <c r="C18" s="353"/>
      <c r="D18" s="354"/>
      <c r="E18" s="422">
        <v>33</v>
      </c>
      <c r="F18" s="422">
        <v>22423</v>
      </c>
      <c r="G18" s="422">
        <v>34</v>
      </c>
      <c r="H18" s="422">
        <v>23123</v>
      </c>
      <c r="I18" s="422">
        <v>35</v>
      </c>
      <c r="J18" s="422">
        <v>23139</v>
      </c>
      <c r="K18" s="426">
        <v>3.0303030303030303</v>
      </c>
      <c r="L18" s="427">
        <v>3.1217945859162466</v>
      </c>
      <c r="M18" s="427">
        <v>2.9411764705882355</v>
      </c>
      <c r="N18" s="427">
        <v>6.9195173636638838E-2</v>
      </c>
      <c r="O18" s="425">
        <v>2.9411764705882355</v>
      </c>
      <c r="P18" s="425"/>
    </row>
    <row r="19" spans="1:16" s="236" customFormat="1" ht="30.75" customHeight="1">
      <c r="A19" s="351" t="s">
        <v>138</v>
      </c>
      <c r="B19" s="351"/>
      <c r="C19" s="351"/>
      <c r="D19" s="352"/>
      <c r="E19" s="422">
        <v>26</v>
      </c>
      <c r="F19" s="422">
        <v>65036</v>
      </c>
      <c r="G19" s="422">
        <v>25</v>
      </c>
      <c r="H19" s="422">
        <v>61637</v>
      </c>
      <c r="I19" s="422">
        <v>25</v>
      </c>
      <c r="J19" s="422">
        <v>64910</v>
      </c>
      <c r="K19" s="426">
        <v>-3.8461538461538463</v>
      </c>
      <c r="L19" s="427">
        <v>-5.2263361830370876</v>
      </c>
      <c r="M19" s="427">
        <v>0</v>
      </c>
      <c r="N19" s="427">
        <v>5.3101221668802827</v>
      </c>
      <c r="O19" s="425">
        <v>0</v>
      </c>
      <c r="P19" s="425"/>
    </row>
    <row r="20" spans="1:16" s="8" customFormat="1" ht="2.25" customHeight="1">
      <c r="A20" s="12"/>
      <c r="B20" s="235"/>
      <c r="C20" s="235"/>
      <c r="D20" s="235"/>
      <c r="E20" s="234"/>
      <c r="F20" s="234"/>
      <c r="G20" s="234"/>
      <c r="H20" s="234"/>
      <c r="I20" s="234"/>
      <c r="J20" s="234"/>
      <c r="K20" s="234"/>
      <c r="L20" s="233"/>
      <c r="M20" s="233"/>
      <c r="N20" s="233"/>
    </row>
    <row r="21" spans="1:16" s="8" customFormat="1" ht="2.2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6" s="8" customFormat="1" ht="17.399999999999999">
      <c r="A22" s="9"/>
      <c r="B22" s="9" t="s">
        <v>87</v>
      </c>
      <c r="C22" s="9"/>
      <c r="D22" s="9"/>
      <c r="E22" s="9"/>
      <c r="F22" s="9"/>
      <c r="G22" s="9"/>
      <c r="H22" s="9"/>
      <c r="I22" s="9"/>
      <c r="K22" s="9"/>
      <c r="L22" s="9"/>
      <c r="M22" s="9"/>
      <c r="N22" s="9"/>
    </row>
    <row r="23" spans="1:16" s="8" customFormat="1" ht="17.399999999999999">
      <c r="A23" s="9"/>
      <c r="B23" s="9" t="s">
        <v>86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</sheetData>
  <mergeCells count="21">
    <mergeCell ref="A11:D11"/>
    <mergeCell ref="E5:F5"/>
    <mergeCell ref="A17:D17"/>
    <mergeCell ref="A12:D12"/>
    <mergeCell ref="E6:F6"/>
    <mergeCell ref="A10:D10"/>
    <mergeCell ref="A4:D8"/>
    <mergeCell ref="K4:N4"/>
    <mergeCell ref="K5:N5"/>
    <mergeCell ref="K6:L6"/>
    <mergeCell ref="M6:N6"/>
    <mergeCell ref="G5:H5"/>
    <mergeCell ref="I5:J5"/>
    <mergeCell ref="I6:J6"/>
    <mergeCell ref="G6:H6"/>
    <mergeCell ref="A19:D19"/>
    <mergeCell ref="A13:D13"/>
    <mergeCell ref="A14:D14"/>
    <mergeCell ref="A15:D15"/>
    <mergeCell ref="A16:D16"/>
    <mergeCell ref="A18:D1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6"/>
  <sheetViews>
    <sheetView showGridLines="0" workbookViewId="0">
      <selection activeCell="C1" sqref="C1"/>
    </sheetView>
  </sheetViews>
  <sheetFormatPr defaultColWidth="9.125" defaultRowHeight="18"/>
  <cols>
    <col min="1" max="1" width="1.75" style="19" customWidth="1"/>
    <col min="2" max="2" width="5.875" style="19" customWidth="1"/>
    <col min="3" max="3" width="5.25" style="19" customWidth="1"/>
    <col min="4" max="4" width="16" style="19" customWidth="1"/>
    <col min="5" max="5" width="15.75" style="19" customWidth="1"/>
    <col min="6" max="6" width="15.875" style="19" customWidth="1"/>
    <col min="7" max="7" width="16.25" style="19" customWidth="1"/>
    <col min="8" max="8" width="12.625" style="19" customWidth="1"/>
    <col min="9" max="9" width="14.25" style="19" customWidth="1"/>
    <col min="10" max="10" width="1.375" style="19" customWidth="1"/>
    <col min="11" max="11" width="27.875" style="19" customWidth="1"/>
    <col min="12" max="12" width="2.25" style="6" customWidth="1"/>
    <col min="13" max="13" width="4.125" style="6" customWidth="1"/>
    <col min="14" max="14" width="9.125" style="6"/>
    <col min="15" max="15" width="10.5" style="6" customWidth="1"/>
    <col min="16" max="16384" width="9.125" style="6"/>
  </cols>
  <sheetData>
    <row r="1" spans="1:14" s="3" customFormat="1" ht="18.75" customHeight="1">
      <c r="A1" s="1"/>
      <c r="B1" s="1" t="s">
        <v>395</v>
      </c>
      <c r="C1" s="2"/>
      <c r="D1" s="1" t="s">
        <v>376</v>
      </c>
      <c r="E1" s="1"/>
      <c r="F1" s="1"/>
      <c r="G1" s="1"/>
      <c r="H1" s="1"/>
      <c r="I1" s="1"/>
      <c r="J1" s="1"/>
      <c r="K1" s="1"/>
    </row>
    <row r="2" spans="1:14" s="5" customFormat="1" ht="18.75" customHeight="1">
      <c r="A2" s="4"/>
      <c r="B2" s="1" t="s">
        <v>396</v>
      </c>
      <c r="C2" s="2"/>
      <c r="D2" s="1" t="s">
        <v>353</v>
      </c>
      <c r="E2" s="4"/>
      <c r="F2" s="4"/>
      <c r="G2" s="4"/>
      <c r="H2" s="4"/>
      <c r="I2" s="4"/>
      <c r="J2" s="4"/>
      <c r="K2" s="4"/>
    </row>
    <row r="3" spans="1:14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4" s="9" customFormat="1" ht="17.25" customHeight="1">
      <c r="A4" s="7"/>
      <c r="B4" s="7"/>
      <c r="C4" s="7"/>
      <c r="D4" s="7"/>
      <c r="E4" s="131"/>
      <c r="F4" s="26"/>
      <c r="G4" s="131"/>
      <c r="H4" s="296" t="s">
        <v>375</v>
      </c>
      <c r="I4" s="297"/>
      <c r="J4" s="132"/>
      <c r="K4" s="7"/>
      <c r="L4" s="8"/>
    </row>
    <row r="5" spans="1:14" s="9" customFormat="1" ht="13.5" customHeight="1">
      <c r="A5" s="286" t="s">
        <v>3</v>
      </c>
      <c r="B5" s="286"/>
      <c r="C5" s="286"/>
      <c r="D5" s="291"/>
      <c r="E5" s="27">
        <v>2558</v>
      </c>
      <c r="F5" s="27">
        <v>2559</v>
      </c>
      <c r="G5" s="27">
        <v>2560</v>
      </c>
      <c r="H5" s="298" t="s">
        <v>202</v>
      </c>
      <c r="I5" s="299"/>
      <c r="J5" s="285" t="s">
        <v>207</v>
      </c>
      <c r="K5" s="286"/>
      <c r="L5" s="8"/>
    </row>
    <row r="6" spans="1:14" s="9" customFormat="1" ht="15.75" customHeight="1">
      <c r="A6" s="286"/>
      <c r="B6" s="286"/>
      <c r="C6" s="286"/>
      <c r="D6" s="291"/>
      <c r="E6" s="32" t="s">
        <v>228</v>
      </c>
      <c r="F6" s="144" t="s">
        <v>229</v>
      </c>
      <c r="G6" s="144" t="s">
        <v>352</v>
      </c>
      <c r="H6" s="26">
        <v>2559</v>
      </c>
      <c r="I6" s="26">
        <v>2560</v>
      </c>
      <c r="J6" s="285"/>
      <c r="K6" s="286"/>
      <c r="L6" s="8"/>
    </row>
    <row r="7" spans="1:14" s="9" customFormat="1" ht="15.75" customHeight="1">
      <c r="A7" s="12"/>
      <c r="B7" s="12"/>
      <c r="C7" s="12"/>
      <c r="D7" s="12"/>
      <c r="E7" s="133"/>
      <c r="F7" s="28"/>
      <c r="G7" s="133"/>
      <c r="H7" s="246" t="s">
        <v>229</v>
      </c>
      <c r="I7" s="246" t="s">
        <v>352</v>
      </c>
      <c r="J7" s="133"/>
      <c r="K7" s="12"/>
      <c r="L7" s="8"/>
    </row>
    <row r="8" spans="1:14" s="8" customFormat="1" ht="18" customHeight="1">
      <c r="A8" s="294" t="s">
        <v>80</v>
      </c>
      <c r="B8" s="294"/>
      <c r="C8" s="294"/>
      <c r="D8" s="295"/>
      <c r="E8" s="35">
        <v>2766</v>
      </c>
      <c r="F8" s="145">
        <f>SUM(F9:F29)</f>
        <v>2524</v>
      </c>
      <c r="G8" s="145">
        <f>SUM(G9:G29)</f>
        <v>2635</v>
      </c>
      <c r="H8" s="284">
        <f t="shared" ref="H8:H9" si="0">(F8-E8)*100/E8</f>
        <v>-8.7490961677512651</v>
      </c>
      <c r="I8" s="284">
        <f t="shared" ref="I8:I9" si="1">(G8-F8)*100/F8</f>
        <v>4.3977812995245644</v>
      </c>
      <c r="J8" s="245"/>
      <c r="K8" s="21" t="s">
        <v>2</v>
      </c>
    </row>
    <row r="9" spans="1:14" s="15" customFormat="1" ht="15" customHeight="1">
      <c r="A9" s="29"/>
      <c r="B9" s="14" t="s">
        <v>88</v>
      </c>
      <c r="C9" s="19"/>
      <c r="D9" s="30"/>
      <c r="E9" s="36">
        <v>426</v>
      </c>
      <c r="F9" s="13">
        <v>442</v>
      </c>
      <c r="G9" s="13">
        <v>440</v>
      </c>
      <c r="H9" s="283">
        <f t="shared" si="0"/>
        <v>3.755868544600939</v>
      </c>
      <c r="I9" s="283">
        <f t="shared" si="1"/>
        <v>-0.45248868778280543</v>
      </c>
      <c r="J9" s="13"/>
      <c r="K9" s="14" t="s">
        <v>109</v>
      </c>
      <c r="N9" s="1"/>
    </row>
    <row r="10" spans="1:14" s="15" customFormat="1" ht="15" customHeight="1">
      <c r="A10" s="14"/>
      <c r="B10" s="14" t="s">
        <v>89</v>
      </c>
      <c r="C10" s="19"/>
      <c r="D10" s="31"/>
      <c r="E10" s="36">
        <v>239</v>
      </c>
      <c r="F10" s="13">
        <v>279</v>
      </c>
      <c r="G10" s="229">
        <v>274</v>
      </c>
      <c r="H10" s="283">
        <f>(F10-E10)*100/E10</f>
        <v>16.736401673640167</v>
      </c>
      <c r="I10" s="283">
        <f>(G10-F10)*100/F10</f>
        <v>-1.7921146953405018</v>
      </c>
      <c r="J10" s="13"/>
      <c r="K10" s="14" t="s">
        <v>110</v>
      </c>
      <c r="N10" s="1"/>
    </row>
    <row r="11" spans="1:14" s="15" customFormat="1" ht="15" customHeight="1">
      <c r="A11" s="14"/>
      <c r="B11" s="14" t="s">
        <v>90</v>
      </c>
      <c r="C11" s="19"/>
      <c r="D11" s="31"/>
      <c r="E11" s="36">
        <v>18</v>
      </c>
      <c r="F11" s="13">
        <v>22</v>
      </c>
      <c r="G11" s="13">
        <v>24</v>
      </c>
      <c r="H11" s="283">
        <f t="shared" ref="H11:H29" si="2">(F11-E11)*100/E11</f>
        <v>22.222222222222221</v>
      </c>
      <c r="I11" s="283">
        <f t="shared" ref="I11:I29" si="3">(G11-F11)*100/F11</f>
        <v>9.0909090909090917</v>
      </c>
      <c r="J11" s="13"/>
      <c r="K11" s="14" t="s">
        <v>111</v>
      </c>
      <c r="N11" s="1"/>
    </row>
    <row r="12" spans="1:14" s="15" customFormat="1" ht="15" customHeight="1">
      <c r="A12" s="14"/>
      <c r="B12" s="14" t="s">
        <v>91</v>
      </c>
      <c r="C12" s="19"/>
      <c r="D12" s="31"/>
      <c r="E12" s="36">
        <v>46</v>
      </c>
      <c r="F12" s="13">
        <v>47</v>
      </c>
      <c r="G12" s="13">
        <v>43</v>
      </c>
      <c r="H12" s="283">
        <f t="shared" si="2"/>
        <v>2.1739130434782608</v>
      </c>
      <c r="I12" s="283">
        <f t="shared" si="3"/>
        <v>-8.5106382978723403</v>
      </c>
      <c r="J12" s="13"/>
      <c r="K12" s="14" t="s">
        <v>112</v>
      </c>
      <c r="N12" s="1"/>
    </row>
    <row r="13" spans="1:14" s="15" customFormat="1" ht="15" customHeight="1">
      <c r="A13" s="14"/>
      <c r="B13" s="14" t="s">
        <v>92</v>
      </c>
      <c r="C13" s="19"/>
      <c r="D13" s="31"/>
      <c r="E13" s="36">
        <v>28</v>
      </c>
      <c r="F13" s="13">
        <v>29</v>
      </c>
      <c r="G13" s="13">
        <v>23</v>
      </c>
      <c r="H13" s="283">
        <f t="shared" si="2"/>
        <v>3.5714285714285716</v>
      </c>
      <c r="I13" s="283">
        <f t="shared" si="3"/>
        <v>-20.689655172413794</v>
      </c>
      <c r="J13" s="13"/>
      <c r="K13" s="14" t="s">
        <v>203</v>
      </c>
    </row>
    <row r="14" spans="1:14" s="15" customFormat="1" ht="15" customHeight="1">
      <c r="A14" s="14"/>
      <c r="B14" s="14" t="s">
        <v>93</v>
      </c>
      <c r="C14" s="19"/>
      <c r="D14" s="31"/>
      <c r="E14" s="36">
        <v>10</v>
      </c>
      <c r="F14" s="13">
        <v>11</v>
      </c>
      <c r="G14" s="13">
        <v>11</v>
      </c>
      <c r="H14" s="283">
        <f t="shared" si="2"/>
        <v>10</v>
      </c>
      <c r="I14" s="283">
        <f t="shared" si="3"/>
        <v>0</v>
      </c>
      <c r="J14" s="13"/>
      <c r="K14" s="14" t="s">
        <v>113</v>
      </c>
    </row>
    <row r="15" spans="1:14" s="15" customFormat="1" ht="15" customHeight="1">
      <c r="A15" s="14"/>
      <c r="B15" s="14" t="s">
        <v>94</v>
      </c>
      <c r="C15" s="19"/>
      <c r="D15" s="31"/>
      <c r="E15" s="36">
        <v>110</v>
      </c>
      <c r="F15" s="13">
        <v>130</v>
      </c>
      <c r="G15" s="13">
        <v>120</v>
      </c>
      <c r="H15" s="283">
        <f t="shared" si="2"/>
        <v>18.181818181818183</v>
      </c>
      <c r="I15" s="283">
        <f t="shared" si="3"/>
        <v>-7.6923076923076925</v>
      </c>
      <c r="J15" s="13"/>
      <c r="K15" s="14" t="s">
        <v>114</v>
      </c>
    </row>
    <row r="16" spans="1:14" s="15" customFormat="1" ht="15" customHeight="1">
      <c r="A16" s="14"/>
      <c r="B16" s="14" t="s">
        <v>95</v>
      </c>
      <c r="C16" s="19"/>
      <c r="D16" s="31"/>
      <c r="E16" s="36">
        <v>45</v>
      </c>
      <c r="F16" s="13">
        <v>56</v>
      </c>
      <c r="G16" s="13">
        <v>51</v>
      </c>
      <c r="H16" s="283">
        <f t="shared" si="2"/>
        <v>24.444444444444443</v>
      </c>
      <c r="I16" s="283">
        <f t="shared" si="3"/>
        <v>-8.9285714285714288</v>
      </c>
      <c r="J16" s="13"/>
      <c r="K16" s="14" t="s">
        <v>115</v>
      </c>
    </row>
    <row r="17" spans="1:11" s="15" customFormat="1" ht="15" customHeight="1">
      <c r="A17" s="14"/>
      <c r="B17" s="14" t="s">
        <v>96</v>
      </c>
      <c r="C17" s="19"/>
      <c r="D17" s="31"/>
      <c r="E17" s="36">
        <v>10</v>
      </c>
      <c r="F17" s="13">
        <v>10</v>
      </c>
      <c r="G17" s="13">
        <v>11</v>
      </c>
      <c r="H17" s="283">
        <f t="shared" si="2"/>
        <v>0</v>
      </c>
      <c r="I17" s="283">
        <f t="shared" si="3"/>
        <v>10</v>
      </c>
      <c r="J17" s="13"/>
      <c r="K17" s="14" t="s">
        <v>132</v>
      </c>
    </row>
    <row r="18" spans="1:11" s="15" customFormat="1" ht="15" customHeight="1">
      <c r="A18" s="14"/>
      <c r="B18" s="14" t="s">
        <v>97</v>
      </c>
      <c r="C18" s="19"/>
      <c r="D18" s="31"/>
      <c r="E18" s="36">
        <v>16</v>
      </c>
      <c r="F18" s="13">
        <v>17</v>
      </c>
      <c r="G18" s="13">
        <v>16</v>
      </c>
      <c r="H18" s="283">
        <f t="shared" si="2"/>
        <v>6.25</v>
      </c>
      <c r="I18" s="283">
        <f t="shared" si="3"/>
        <v>-5.882352941176471</v>
      </c>
      <c r="J18" s="13"/>
      <c r="K18" s="14" t="s">
        <v>116</v>
      </c>
    </row>
    <row r="19" spans="1:11" s="15" customFormat="1" ht="15" customHeight="1">
      <c r="A19" s="14"/>
      <c r="B19" s="14" t="s">
        <v>98</v>
      </c>
      <c r="C19" s="19"/>
      <c r="D19" s="31"/>
      <c r="E19" s="36">
        <v>62</v>
      </c>
      <c r="F19" s="13">
        <v>64</v>
      </c>
      <c r="G19" s="13">
        <v>60</v>
      </c>
      <c r="H19" s="283">
        <f t="shared" si="2"/>
        <v>3.225806451612903</v>
      </c>
      <c r="I19" s="283">
        <f t="shared" si="3"/>
        <v>-6.25</v>
      </c>
      <c r="J19" s="13"/>
      <c r="K19" s="14" t="s">
        <v>133</v>
      </c>
    </row>
    <row r="20" spans="1:11" s="15" customFormat="1" ht="15" customHeight="1">
      <c r="A20" s="14"/>
      <c r="B20" s="14" t="s">
        <v>99</v>
      </c>
      <c r="C20" s="19"/>
      <c r="D20" s="31"/>
      <c r="E20" s="36">
        <v>15</v>
      </c>
      <c r="F20" s="13">
        <v>24</v>
      </c>
      <c r="G20" s="13">
        <v>23</v>
      </c>
      <c r="H20" s="283">
        <f t="shared" si="2"/>
        <v>60</v>
      </c>
      <c r="I20" s="283">
        <f t="shared" si="3"/>
        <v>-4.166666666666667</v>
      </c>
      <c r="J20" s="13"/>
      <c r="K20" s="14" t="s">
        <v>134</v>
      </c>
    </row>
    <row r="21" spans="1:11" s="15" customFormat="1" ht="15" customHeight="1">
      <c r="A21" s="14"/>
      <c r="B21" s="14" t="s">
        <v>100</v>
      </c>
      <c r="C21" s="19"/>
      <c r="D21" s="31"/>
      <c r="E21" s="36">
        <v>24</v>
      </c>
      <c r="F21" s="13">
        <v>25</v>
      </c>
      <c r="G21" s="13">
        <v>23</v>
      </c>
      <c r="H21" s="283">
        <f t="shared" si="2"/>
        <v>4.166666666666667</v>
      </c>
      <c r="I21" s="283">
        <f t="shared" si="3"/>
        <v>-8</v>
      </c>
      <c r="J21" s="13"/>
      <c r="K21" s="14" t="s">
        <v>117</v>
      </c>
    </row>
    <row r="22" spans="1:11" s="15" customFormat="1" ht="15" customHeight="1">
      <c r="A22" s="14"/>
      <c r="B22" s="14" t="s">
        <v>101</v>
      </c>
      <c r="C22" s="19"/>
      <c r="D22" s="31"/>
      <c r="E22" s="36">
        <v>108</v>
      </c>
      <c r="F22" s="13">
        <v>123</v>
      </c>
      <c r="G22" s="13">
        <v>121</v>
      </c>
      <c r="H22" s="283">
        <f t="shared" si="2"/>
        <v>13.888888888888889</v>
      </c>
      <c r="I22" s="283">
        <f t="shared" si="3"/>
        <v>-1.6260162601626016</v>
      </c>
      <c r="J22" s="13"/>
      <c r="K22" s="14" t="s">
        <v>118</v>
      </c>
    </row>
    <row r="23" spans="1:11" s="15" customFormat="1" ht="15" customHeight="1">
      <c r="A23" s="14"/>
      <c r="B23" s="14" t="s">
        <v>102</v>
      </c>
      <c r="C23" s="19"/>
      <c r="D23" s="31"/>
      <c r="E23" s="36">
        <v>314</v>
      </c>
      <c r="F23" s="13">
        <v>360</v>
      </c>
      <c r="G23" s="13">
        <v>368</v>
      </c>
      <c r="H23" s="283">
        <f t="shared" si="2"/>
        <v>14.64968152866242</v>
      </c>
      <c r="I23" s="283">
        <f t="shared" si="3"/>
        <v>2.2222222222222223</v>
      </c>
      <c r="J23" s="13"/>
      <c r="K23" s="14" t="s">
        <v>119</v>
      </c>
    </row>
    <row r="24" spans="1:11" s="15" customFormat="1" ht="15" customHeight="1">
      <c r="A24" s="14"/>
      <c r="B24" s="14" t="s">
        <v>103</v>
      </c>
      <c r="C24" s="19"/>
      <c r="D24" s="31"/>
      <c r="E24" s="36">
        <v>10</v>
      </c>
      <c r="F24" s="13">
        <v>11</v>
      </c>
      <c r="G24" s="13">
        <v>11</v>
      </c>
      <c r="H24" s="283">
        <f t="shared" si="2"/>
        <v>10</v>
      </c>
      <c r="I24" s="283">
        <f t="shared" si="3"/>
        <v>0</v>
      </c>
      <c r="J24" s="13"/>
      <c r="K24" s="14" t="s">
        <v>120</v>
      </c>
    </row>
    <row r="25" spans="1:11" s="15" customFormat="1" ht="15" customHeight="1">
      <c r="A25" s="14"/>
      <c r="B25" s="14" t="s">
        <v>104</v>
      </c>
      <c r="C25" s="19"/>
      <c r="D25" s="31"/>
      <c r="E25" s="36">
        <v>194</v>
      </c>
      <c r="F25" s="13">
        <v>202</v>
      </c>
      <c r="G25" s="13">
        <v>201</v>
      </c>
      <c r="H25" s="283">
        <f t="shared" si="2"/>
        <v>4.1237113402061851</v>
      </c>
      <c r="I25" s="283">
        <f t="shared" si="3"/>
        <v>-0.49504950495049505</v>
      </c>
      <c r="J25" s="13"/>
      <c r="K25" s="14" t="s">
        <v>121</v>
      </c>
    </row>
    <row r="26" spans="1:11" s="15" customFormat="1" ht="15" customHeight="1">
      <c r="A26" s="14"/>
      <c r="B26" s="14" t="s">
        <v>105</v>
      </c>
      <c r="C26" s="19"/>
      <c r="D26" s="31"/>
      <c r="E26" s="36">
        <v>184</v>
      </c>
      <c r="F26" s="13">
        <v>190</v>
      </c>
      <c r="G26" s="13">
        <v>191</v>
      </c>
      <c r="H26" s="283">
        <f t="shared" si="2"/>
        <v>3.2608695652173911</v>
      </c>
      <c r="I26" s="283">
        <f t="shared" si="3"/>
        <v>0.52631578947368418</v>
      </c>
      <c r="J26" s="13"/>
      <c r="K26" s="14" t="s">
        <v>122</v>
      </c>
    </row>
    <row r="27" spans="1:11" s="15" customFormat="1" ht="15" customHeight="1">
      <c r="A27" s="14"/>
      <c r="B27" s="14" t="s">
        <v>106</v>
      </c>
      <c r="C27" s="19"/>
      <c r="D27" s="31"/>
      <c r="E27" s="36">
        <v>54</v>
      </c>
      <c r="F27" s="13">
        <v>56</v>
      </c>
      <c r="G27" s="13">
        <v>58</v>
      </c>
      <c r="H27" s="283">
        <f t="shared" si="2"/>
        <v>3.7037037037037037</v>
      </c>
      <c r="I27" s="283">
        <f t="shared" si="3"/>
        <v>3.5714285714285716</v>
      </c>
      <c r="J27" s="13"/>
      <c r="K27" s="14" t="s">
        <v>123</v>
      </c>
    </row>
    <row r="28" spans="1:11" s="15" customFormat="1" ht="15" customHeight="1">
      <c r="A28" s="14"/>
      <c r="B28" s="14" t="s">
        <v>107</v>
      </c>
      <c r="C28" s="19"/>
      <c r="D28" s="31"/>
      <c r="E28" s="36">
        <v>261</v>
      </c>
      <c r="F28" s="13">
        <v>275</v>
      </c>
      <c r="G28" s="13">
        <v>267</v>
      </c>
      <c r="H28" s="283">
        <f t="shared" si="2"/>
        <v>5.3639846743295019</v>
      </c>
      <c r="I28" s="283">
        <f t="shared" si="3"/>
        <v>-2.9090909090909092</v>
      </c>
      <c r="J28" s="13"/>
      <c r="K28" s="14" t="s">
        <v>124</v>
      </c>
    </row>
    <row r="29" spans="1:11" s="15" customFormat="1" ht="15" customHeight="1">
      <c r="A29" s="14"/>
      <c r="B29" s="14" t="s">
        <v>108</v>
      </c>
      <c r="C29" s="19"/>
      <c r="D29" s="31"/>
      <c r="E29" s="36">
        <v>233</v>
      </c>
      <c r="F29" s="13">
        <f>289-138</f>
        <v>151</v>
      </c>
      <c r="G29" s="13">
        <v>299</v>
      </c>
      <c r="H29" s="283">
        <f t="shared" si="2"/>
        <v>-35.193133047210303</v>
      </c>
      <c r="I29" s="283">
        <f t="shared" si="3"/>
        <v>98.013245033112582</v>
      </c>
      <c r="J29" s="13"/>
      <c r="K29" s="14" t="s">
        <v>19</v>
      </c>
    </row>
    <row r="30" spans="1:11">
      <c r="A30" s="16"/>
      <c r="B30" s="16"/>
      <c r="C30" s="16"/>
      <c r="D30" s="17"/>
      <c r="E30" s="18"/>
      <c r="F30" s="18"/>
      <c r="G30" s="18"/>
      <c r="H30" s="18"/>
      <c r="I30" s="18"/>
      <c r="J30" s="18"/>
      <c r="K30" s="16"/>
    </row>
    <row r="31" spans="1:11">
      <c r="A31" s="15" t="s">
        <v>194</v>
      </c>
    </row>
    <row r="32" spans="1:11">
      <c r="B32" s="15"/>
      <c r="C32" s="25"/>
      <c r="D32" s="22"/>
      <c r="E32" s="23"/>
      <c r="F32" s="23"/>
      <c r="G32" s="33"/>
      <c r="H32" s="33"/>
      <c r="I32" s="34"/>
    </row>
    <row r="33" spans="1:9">
      <c r="A33" s="25" t="s">
        <v>208</v>
      </c>
      <c r="B33" s="14"/>
      <c r="C33" s="25"/>
      <c r="D33" s="22"/>
      <c r="E33" s="23"/>
      <c r="F33" s="23"/>
      <c r="G33" s="25"/>
      <c r="H33" s="14"/>
      <c r="I33" s="25"/>
    </row>
    <row r="34" spans="1:9">
      <c r="A34" s="25"/>
      <c r="B34" s="14"/>
      <c r="C34" s="25" t="s">
        <v>199</v>
      </c>
      <c r="D34" s="22"/>
      <c r="E34" s="23"/>
      <c r="F34" s="23"/>
      <c r="G34" s="25"/>
      <c r="H34" s="14"/>
      <c r="I34" s="25"/>
    </row>
    <row r="35" spans="1:9">
      <c r="B35" s="25" t="s">
        <v>374</v>
      </c>
      <c r="C35" s="22"/>
      <c r="D35" s="22"/>
      <c r="E35" s="23"/>
      <c r="F35" s="23"/>
      <c r="H35" s="24"/>
      <c r="I35" s="22"/>
    </row>
    <row r="36" spans="1:9">
      <c r="A36" s="25" t="s">
        <v>230</v>
      </c>
      <c r="B36" s="6"/>
    </row>
  </sheetData>
  <mergeCells count="5">
    <mergeCell ref="A8:D8"/>
    <mergeCell ref="H4:I4"/>
    <mergeCell ref="H5:I5"/>
    <mergeCell ref="J5:K6"/>
    <mergeCell ref="A5:D6"/>
  </mergeCells>
  <pageMargins left="0.78740157480314965" right="0.35433070866141736" top="0.78740157480314965" bottom="0" header="0.51181102362204722" footer="0.51181102362204722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70"/>
  <sheetViews>
    <sheetView showGridLines="0" topLeftCell="C1" workbookViewId="0">
      <selection activeCell="C1" sqref="C1"/>
    </sheetView>
  </sheetViews>
  <sheetFormatPr defaultColWidth="9.125" defaultRowHeight="18"/>
  <cols>
    <col min="1" max="1" width="1.75" style="19" customWidth="1"/>
    <col min="2" max="2" width="6" style="19" customWidth="1"/>
    <col min="3" max="3" width="5.375" style="19" customWidth="1"/>
    <col min="4" max="4" width="7" style="19" customWidth="1"/>
    <col min="5" max="5" width="23.125" style="19" customWidth="1"/>
    <col min="6" max="6" width="21.75" style="19" customWidth="1"/>
    <col min="7" max="7" width="14.625" style="19" customWidth="1"/>
    <col min="8" max="8" width="14.5" style="19" customWidth="1"/>
    <col min="9" max="9" width="12.625" style="19" customWidth="1"/>
    <col min="10" max="10" width="28.75" style="19" customWidth="1"/>
    <col min="11" max="11" width="2.75" style="6" customWidth="1"/>
    <col min="12" max="12" width="4.625" style="6" customWidth="1"/>
    <col min="13" max="16384" width="9.125" style="6"/>
  </cols>
  <sheetData>
    <row r="1" spans="1:11" s="3" customFormat="1" ht="20.25" customHeight="1">
      <c r="A1" s="1"/>
      <c r="B1" s="1" t="s">
        <v>338</v>
      </c>
      <c r="C1" s="2"/>
      <c r="D1" s="1" t="s">
        <v>357</v>
      </c>
      <c r="E1" s="1"/>
      <c r="F1" s="1"/>
      <c r="G1" s="1"/>
      <c r="H1" s="1"/>
      <c r="I1" s="1"/>
      <c r="J1" s="1"/>
    </row>
    <row r="2" spans="1:11" s="5" customFormat="1" ht="20.25" customHeight="1">
      <c r="A2" s="4"/>
      <c r="B2" s="1" t="s">
        <v>339</v>
      </c>
      <c r="C2" s="2"/>
      <c r="D2" s="1" t="s">
        <v>389</v>
      </c>
      <c r="E2" s="4"/>
      <c r="F2" s="4"/>
      <c r="G2" s="4"/>
      <c r="H2" s="4"/>
      <c r="I2" s="4"/>
      <c r="J2" s="4"/>
    </row>
    <row r="3" spans="1:11" ht="3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9" customFormat="1" ht="21" customHeight="1">
      <c r="A4" s="7"/>
      <c r="B4" s="7"/>
      <c r="C4" s="7"/>
      <c r="D4" s="7"/>
      <c r="E4" s="20"/>
      <c r="F4" s="20"/>
      <c r="G4" s="289" t="s">
        <v>196</v>
      </c>
      <c r="H4" s="290"/>
      <c r="I4" s="300"/>
      <c r="J4" s="7"/>
      <c r="K4" s="8"/>
    </row>
    <row r="5" spans="1:11" s="9" customFormat="1" ht="21" customHeight="1">
      <c r="A5" s="301" t="s">
        <v>135</v>
      </c>
      <c r="B5" s="301"/>
      <c r="C5" s="301"/>
      <c r="D5" s="302"/>
      <c r="E5" s="10" t="s">
        <v>142</v>
      </c>
      <c r="F5" s="10"/>
      <c r="G5" s="292" t="s">
        <v>205</v>
      </c>
      <c r="H5" s="293"/>
      <c r="I5" s="303"/>
      <c r="J5" s="304" t="s">
        <v>136</v>
      </c>
      <c r="K5" s="8"/>
    </row>
    <row r="6" spans="1:11" s="9" customFormat="1" ht="21" customHeight="1">
      <c r="A6" s="301"/>
      <c r="B6" s="301"/>
      <c r="C6" s="301"/>
      <c r="D6" s="302"/>
      <c r="E6" s="10" t="s">
        <v>85</v>
      </c>
      <c r="F6" s="10" t="s">
        <v>197</v>
      </c>
      <c r="G6" s="10" t="s">
        <v>1</v>
      </c>
      <c r="H6" s="10" t="s">
        <v>81</v>
      </c>
      <c r="I6" s="10" t="s">
        <v>82</v>
      </c>
      <c r="J6" s="304"/>
      <c r="K6" s="8"/>
    </row>
    <row r="7" spans="1:11" s="9" customFormat="1" ht="21" customHeight="1">
      <c r="A7" s="12"/>
      <c r="B7" s="12"/>
      <c r="C7" s="12"/>
      <c r="D7" s="12"/>
      <c r="E7" s="11" t="s">
        <v>204</v>
      </c>
      <c r="F7" s="11" t="s">
        <v>198</v>
      </c>
      <c r="G7" s="11" t="s">
        <v>2</v>
      </c>
      <c r="H7" s="11" t="s">
        <v>83</v>
      </c>
      <c r="I7" s="11" t="s">
        <v>84</v>
      </c>
      <c r="J7" s="12"/>
      <c r="K7" s="8"/>
    </row>
    <row r="8" spans="1:11" s="8" customFormat="1" ht="18" customHeight="1">
      <c r="A8" s="305" t="s">
        <v>80</v>
      </c>
      <c r="B8" s="305"/>
      <c r="C8" s="305"/>
      <c r="D8" s="306"/>
      <c r="E8" s="75">
        <v>2635</v>
      </c>
      <c r="F8" s="75">
        <v>196916736484</v>
      </c>
      <c r="G8" s="74">
        <v>142531</v>
      </c>
      <c r="H8" s="74">
        <v>65098</v>
      </c>
      <c r="I8" s="73">
        <v>77512</v>
      </c>
      <c r="J8" s="201" t="s">
        <v>2</v>
      </c>
    </row>
    <row r="9" spans="1:11" s="8" customFormat="1" ht="18" customHeight="1">
      <c r="A9" s="72"/>
      <c r="B9" s="52" t="s">
        <v>298</v>
      </c>
      <c r="C9" s="51"/>
      <c r="D9" s="71"/>
      <c r="E9" s="54">
        <v>778</v>
      </c>
      <c r="F9" s="54">
        <v>66108499246.629997</v>
      </c>
      <c r="G9" s="53">
        <v>48135</v>
      </c>
      <c r="H9" s="53">
        <v>23841</v>
      </c>
      <c r="I9" s="53">
        <v>24360</v>
      </c>
      <c r="J9" s="52" t="s">
        <v>297</v>
      </c>
    </row>
    <row r="10" spans="1:11" s="8" customFormat="1" ht="18" customHeight="1">
      <c r="A10" s="51"/>
      <c r="B10" s="52" t="s">
        <v>296</v>
      </c>
      <c r="C10" s="51"/>
      <c r="D10" s="71"/>
      <c r="E10" s="54">
        <v>55</v>
      </c>
      <c r="F10" s="54">
        <v>10973376700</v>
      </c>
      <c r="G10" s="53">
        <v>1461</v>
      </c>
      <c r="H10" s="53">
        <v>1142</v>
      </c>
      <c r="I10" s="53">
        <v>319</v>
      </c>
      <c r="J10" s="52" t="s">
        <v>295</v>
      </c>
    </row>
    <row r="11" spans="1:11" s="8" customFormat="1" ht="18" customHeight="1">
      <c r="A11" s="51"/>
      <c r="B11" s="52" t="s">
        <v>294</v>
      </c>
      <c r="C11" s="51"/>
      <c r="D11" s="71"/>
      <c r="E11" s="54">
        <v>48</v>
      </c>
      <c r="F11" s="54">
        <v>2418370000</v>
      </c>
      <c r="G11" s="53">
        <v>1163</v>
      </c>
      <c r="H11" s="53">
        <v>796</v>
      </c>
      <c r="I11" s="53">
        <v>367</v>
      </c>
      <c r="J11" s="52" t="s">
        <v>293</v>
      </c>
    </row>
    <row r="12" spans="1:11" s="8" customFormat="1" ht="18" customHeight="1">
      <c r="A12" s="51"/>
      <c r="B12" s="52" t="s">
        <v>292</v>
      </c>
      <c r="C12" s="51"/>
      <c r="D12" s="71"/>
      <c r="E12" s="54">
        <v>19</v>
      </c>
      <c r="F12" s="54">
        <v>187744667</v>
      </c>
      <c r="G12" s="53">
        <v>189</v>
      </c>
      <c r="H12" s="53">
        <v>135</v>
      </c>
      <c r="I12" s="53">
        <v>54</v>
      </c>
      <c r="J12" s="52" t="s">
        <v>291</v>
      </c>
    </row>
    <row r="13" spans="1:11" s="8" customFormat="1" ht="18" customHeight="1">
      <c r="A13" s="51"/>
      <c r="B13" s="52" t="s">
        <v>290</v>
      </c>
      <c r="C13" s="51"/>
      <c r="D13" s="71"/>
      <c r="E13" s="54">
        <v>1</v>
      </c>
      <c r="F13" s="54">
        <v>640000</v>
      </c>
      <c r="G13" s="53">
        <v>1</v>
      </c>
      <c r="H13" s="53">
        <v>1</v>
      </c>
      <c r="I13" s="56">
        <v>0</v>
      </c>
      <c r="J13" s="52" t="s">
        <v>289</v>
      </c>
    </row>
    <row r="14" spans="1:11" s="8" customFormat="1" ht="18" customHeight="1">
      <c r="A14" s="51"/>
      <c r="B14" s="52" t="s">
        <v>288</v>
      </c>
      <c r="C14" s="51"/>
      <c r="D14" s="71"/>
      <c r="E14" s="54">
        <v>28</v>
      </c>
      <c r="F14" s="54">
        <v>781001447</v>
      </c>
      <c r="G14" s="53">
        <v>970</v>
      </c>
      <c r="H14" s="53">
        <v>293</v>
      </c>
      <c r="I14" s="53">
        <v>677</v>
      </c>
      <c r="J14" s="52" t="s">
        <v>287</v>
      </c>
    </row>
    <row r="15" spans="1:11" s="8" customFormat="1" ht="18" customHeight="1">
      <c r="A15" s="51"/>
      <c r="B15" s="52" t="s">
        <v>286</v>
      </c>
      <c r="C15" s="51"/>
      <c r="D15" s="71"/>
      <c r="E15" s="54">
        <v>125</v>
      </c>
      <c r="F15" s="54">
        <v>15920725420</v>
      </c>
      <c r="G15" s="53">
        <v>16102</v>
      </c>
      <c r="H15" s="53">
        <v>5734</v>
      </c>
      <c r="I15" s="53">
        <v>10373</v>
      </c>
      <c r="J15" s="52" t="s">
        <v>285</v>
      </c>
    </row>
    <row r="16" spans="1:11" s="8" customFormat="1" ht="18" customHeight="1">
      <c r="A16" s="51"/>
      <c r="B16" s="52" t="s">
        <v>284</v>
      </c>
      <c r="C16" s="51"/>
      <c r="D16" s="71"/>
      <c r="E16" s="54">
        <v>127</v>
      </c>
      <c r="F16" s="54">
        <v>6633913662</v>
      </c>
      <c r="G16" s="53">
        <v>1737</v>
      </c>
      <c r="H16" s="53">
        <v>1136</v>
      </c>
      <c r="I16" s="53">
        <v>601</v>
      </c>
      <c r="J16" s="52" t="s">
        <v>283</v>
      </c>
    </row>
    <row r="17" spans="1:10" s="8" customFormat="1" ht="18" customHeight="1">
      <c r="A17" s="51"/>
      <c r="B17" s="52" t="s">
        <v>282</v>
      </c>
      <c r="C17" s="51"/>
      <c r="D17" s="71"/>
      <c r="E17" s="54">
        <v>36</v>
      </c>
      <c r="F17" s="54">
        <v>223794000</v>
      </c>
      <c r="G17" s="53">
        <v>529</v>
      </c>
      <c r="H17" s="53">
        <v>290</v>
      </c>
      <c r="I17" s="53">
        <v>239</v>
      </c>
      <c r="J17" s="52" t="s">
        <v>281</v>
      </c>
    </row>
    <row r="18" spans="1:10" s="8" customFormat="1" ht="18" customHeight="1">
      <c r="A18" s="51"/>
      <c r="B18" s="52" t="s">
        <v>280</v>
      </c>
      <c r="C18" s="51"/>
      <c r="D18" s="71"/>
      <c r="E18" s="54">
        <v>67</v>
      </c>
      <c r="F18" s="54">
        <v>2314738927</v>
      </c>
      <c r="G18" s="53">
        <v>2010</v>
      </c>
      <c r="H18" s="53">
        <v>964</v>
      </c>
      <c r="I18" s="53">
        <v>1046</v>
      </c>
      <c r="J18" s="52" t="s">
        <v>279</v>
      </c>
    </row>
    <row r="19" spans="1:10" s="8" customFormat="1" ht="18" customHeight="1">
      <c r="A19" s="51"/>
      <c r="B19" s="52" t="s">
        <v>278</v>
      </c>
      <c r="C19" s="51"/>
      <c r="D19" s="71"/>
      <c r="E19" s="54">
        <v>17</v>
      </c>
      <c r="F19" s="54">
        <v>190688000</v>
      </c>
      <c r="G19" s="53">
        <v>135</v>
      </c>
      <c r="H19" s="53">
        <v>87</v>
      </c>
      <c r="I19" s="53">
        <v>48</v>
      </c>
      <c r="J19" s="52" t="s">
        <v>277</v>
      </c>
    </row>
    <row r="20" spans="1:10" s="8" customFormat="1" ht="18" customHeight="1">
      <c r="A20" s="51"/>
      <c r="B20" s="52" t="s">
        <v>276</v>
      </c>
      <c r="C20" s="51"/>
      <c r="D20" s="71"/>
      <c r="E20" s="54">
        <v>48</v>
      </c>
      <c r="F20" s="54">
        <v>6514186600</v>
      </c>
      <c r="G20" s="53">
        <v>756</v>
      </c>
      <c r="H20" s="53">
        <v>408</v>
      </c>
      <c r="I20" s="53">
        <v>348</v>
      </c>
      <c r="J20" s="52" t="s">
        <v>275</v>
      </c>
    </row>
    <row r="21" spans="1:10" s="8" customFormat="1" ht="18" customHeight="1">
      <c r="A21" s="51"/>
      <c r="B21" s="52" t="s">
        <v>274</v>
      </c>
      <c r="C21" s="51"/>
      <c r="D21" s="71"/>
      <c r="E21" s="54">
        <v>23</v>
      </c>
      <c r="F21" s="54">
        <v>1255474000</v>
      </c>
      <c r="G21" s="53">
        <v>453</v>
      </c>
      <c r="H21" s="53">
        <v>393</v>
      </c>
      <c r="I21" s="53">
        <v>60</v>
      </c>
      <c r="J21" s="52" t="s">
        <v>273</v>
      </c>
    </row>
    <row r="22" spans="1:10" s="8" customFormat="1" ht="18" customHeight="1">
      <c r="A22" s="51"/>
      <c r="B22" s="52" t="s">
        <v>272</v>
      </c>
      <c r="C22" s="51"/>
      <c r="D22" s="71"/>
      <c r="E22" s="54">
        <v>134</v>
      </c>
      <c r="F22" s="54">
        <v>6891602514.3699999</v>
      </c>
      <c r="G22" s="53">
        <v>4849</v>
      </c>
      <c r="H22" s="53">
        <v>1732</v>
      </c>
      <c r="I22" s="53">
        <v>3117</v>
      </c>
      <c r="J22" s="52" t="s">
        <v>271</v>
      </c>
    </row>
    <row r="23" spans="1:10" ht="18" customHeight="1">
      <c r="A23" s="51"/>
      <c r="B23" s="52" t="s">
        <v>270</v>
      </c>
      <c r="C23" s="51"/>
      <c r="D23" s="71"/>
      <c r="E23" s="54">
        <v>108</v>
      </c>
      <c r="F23" s="54">
        <v>6977620021.8000002</v>
      </c>
      <c r="G23" s="53">
        <v>2693</v>
      </c>
      <c r="H23" s="53">
        <v>1874</v>
      </c>
      <c r="I23" s="53">
        <v>819</v>
      </c>
      <c r="J23" s="52" t="s">
        <v>269</v>
      </c>
    </row>
    <row r="24" spans="1:10" ht="18" customHeight="1">
      <c r="A24" s="51"/>
      <c r="B24" s="52" t="s">
        <v>268</v>
      </c>
      <c r="C24" s="51"/>
      <c r="D24" s="71"/>
      <c r="E24" s="54">
        <v>19</v>
      </c>
      <c r="F24" s="54">
        <v>109077808</v>
      </c>
      <c r="G24" s="53">
        <v>257</v>
      </c>
      <c r="H24" s="53">
        <v>194</v>
      </c>
      <c r="I24" s="53">
        <v>63</v>
      </c>
      <c r="J24" s="52" t="s">
        <v>267</v>
      </c>
    </row>
    <row r="25" spans="1:10" ht="18" customHeight="1">
      <c r="A25" s="51"/>
      <c r="B25" s="52" t="s">
        <v>266</v>
      </c>
      <c r="C25" s="51"/>
      <c r="D25" s="71"/>
      <c r="E25" s="54">
        <v>34</v>
      </c>
      <c r="F25" s="54">
        <v>1522793900</v>
      </c>
      <c r="G25" s="53">
        <v>433</v>
      </c>
      <c r="H25" s="53">
        <v>345</v>
      </c>
      <c r="I25" s="53">
        <v>88</v>
      </c>
      <c r="J25" s="52" t="s">
        <v>265</v>
      </c>
    </row>
    <row r="26" spans="1:10" ht="18" customHeight="1">
      <c r="A26" s="51"/>
      <c r="B26" s="52" t="s">
        <v>264</v>
      </c>
      <c r="C26" s="51"/>
      <c r="D26" s="71"/>
      <c r="E26" s="54">
        <v>154</v>
      </c>
      <c r="F26" s="54">
        <v>28901879066.759998</v>
      </c>
      <c r="G26" s="53">
        <v>30320</v>
      </c>
      <c r="H26" s="53">
        <v>9065</v>
      </c>
      <c r="I26" s="53">
        <v>21255</v>
      </c>
      <c r="J26" s="52" t="s">
        <v>263</v>
      </c>
    </row>
    <row r="27" spans="1:10" ht="18" customHeight="1">
      <c r="A27" s="51"/>
      <c r="B27" s="52" t="s">
        <v>262</v>
      </c>
      <c r="C27" s="51"/>
      <c r="D27" s="71"/>
      <c r="E27" s="54">
        <v>62</v>
      </c>
      <c r="F27" s="54">
        <v>2265800770.75</v>
      </c>
      <c r="G27" s="53">
        <v>1877</v>
      </c>
      <c r="H27" s="53">
        <v>1097</v>
      </c>
      <c r="I27" s="53">
        <v>784</v>
      </c>
      <c r="J27" s="52" t="s">
        <v>261</v>
      </c>
    </row>
    <row r="28" spans="1:10" ht="9.75" customHeight="1">
      <c r="A28" s="51"/>
      <c r="B28" s="52"/>
      <c r="C28" s="51"/>
      <c r="D28" s="1"/>
      <c r="E28" s="70"/>
      <c r="F28" s="70"/>
      <c r="G28" s="69"/>
      <c r="H28" s="69"/>
      <c r="I28" s="69"/>
      <c r="J28" s="52"/>
    </row>
    <row r="29" spans="1:10">
      <c r="A29" s="1"/>
      <c r="B29" s="1" t="s">
        <v>338</v>
      </c>
      <c r="C29" s="2"/>
      <c r="D29" s="1" t="s">
        <v>391</v>
      </c>
      <c r="E29" s="1"/>
      <c r="F29" s="1"/>
      <c r="G29" s="1"/>
      <c r="H29" s="1"/>
      <c r="I29" s="1"/>
      <c r="J29" s="1"/>
    </row>
    <row r="30" spans="1:10">
      <c r="A30" s="4"/>
      <c r="B30" s="1" t="s">
        <v>339</v>
      </c>
      <c r="C30" s="2"/>
      <c r="D30" s="1" t="s">
        <v>390</v>
      </c>
      <c r="E30" s="4"/>
      <c r="F30" s="4"/>
      <c r="G30" s="4"/>
      <c r="H30" s="4"/>
      <c r="I30" s="4"/>
      <c r="J30" s="4"/>
    </row>
    <row r="31" spans="1:10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>
      <c r="A32" s="7"/>
      <c r="B32" s="7"/>
      <c r="C32" s="7"/>
      <c r="D32" s="7"/>
      <c r="E32" s="20"/>
      <c r="F32" s="20"/>
      <c r="G32" s="289" t="s">
        <v>196</v>
      </c>
      <c r="H32" s="290"/>
      <c r="I32" s="300"/>
      <c r="J32" s="7"/>
    </row>
    <row r="33" spans="1:10">
      <c r="A33" s="301" t="s">
        <v>135</v>
      </c>
      <c r="B33" s="301"/>
      <c r="C33" s="301"/>
      <c r="D33" s="302"/>
      <c r="E33" s="10" t="s">
        <v>142</v>
      </c>
      <c r="F33" s="10"/>
      <c r="G33" s="292" t="s">
        <v>205</v>
      </c>
      <c r="H33" s="293"/>
      <c r="I33" s="303"/>
      <c r="J33" s="304" t="s">
        <v>136</v>
      </c>
    </row>
    <row r="34" spans="1:10">
      <c r="A34" s="301"/>
      <c r="B34" s="301"/>
      <c r="C34" s="301"/>
      <c r="D34" s="302"/>
      <c r="E34" s="10" t="s">
        <v>85</v>
      </c>
      <c r="F34" s="10" t="s">
        <v>197</v>
      </c>
      <c r="G34" s="10" t="s">
        <v>1</v>
      </c>
      <c r="H34" s="10" t="s">
        <v>81</v>
      </c>
      <c r="I34" s="10" t="s">
        <v>82</v>
      </c>
      <c r="J34" s="304"/>
    </row>
    <row r="35" spans="1:10">
      <c r="A35" s="12"/>
      <c r="B35" s="12"/>
      <c r="C35" s="12"/>
      <c r="D35" s="12"/>
      <c r="E35" s="11" t="s">
        <v>204</v>
      </c>
      <c r="F35" s="11" t="s">
        <v>198</v>
      </c>
      <c r="G35" s="11" t="s">
        <v>2</v>
      </c>
      <c r="H35" s="11" t="s">
        <v>83</v>
      </c>
      <c r="I35" s="11" t="s">
        <v>84</v>
      </c>
      <c r="J35" s="12"/>
    </row>
    <row r="36" spans="1:10">
      <c r="A36" s="51"/>
      <c r="B36" s="52" t="s">
        <v>260</v>
      </c>
      <c r="C36" s="57"/>
      <c r="D36" s="57"/>
      <c r="E36" s="54">
        <v>204</v>
      </c>
      <c r="F36" s="54">
        <v>7499699586</v>
      </c>
      <c r="G36" s="59">
        <v>8022</v>
      </c>
      <c r="H36" s="59">
        <v>4086</v>
      </c>
      <c r="I36" s="58">
        <v>3936</v>
      </c>
      <c r="J36" s="52" t="s">
        <v>259</v>
      </c>
    </row>
    <row r="37" spans="1:10">
      <c r="A37" s="51"/>
      <c r="B37" s="52" t="s">
        <v>258</v>
      </c>
      <c r="C37" s="57"/>
      <c r="D37" s="57"/>
      <c r="E37" s="54">
        <v>350</v>
      </c>
      <c r="F37" s="54">
        <v>17436974618.689999</v>
      </c>
      <c r="G37" s="53">
        <v>15674</v>
      </c>
      <c r="H37" s="53">
        <v>7928</v>
      </c>
      <c r="I37" s="53">
        <v>7750</v>
      </c>
      <c r="J37" s="52" t="s">
        <v>257</v>
      </c>
    </row>
    <row r="38" spans="1:10">
      <c r="A38" s="51"/>
      <c r="B38" s="52" t="s">
        <v>256</v>
      </c>
      <c r="C38" s="57"/>
      <c r="D38" s="57"/>
      <c r="E38" s="54">
        <v>50</v>
      </c>
      <c r="F38" s="54">
        <v>4108291924</v>
      </c>
      <c r="G38" s="53">
        <v>1388</v>
      </c>
      <c r="H38" s="53">
        <v>977</v>
      </c>
      <c r="I38" s="53">
        <v>411</v>
      </c>
      <c r="J38" s="52" t="s">
        <v>255</v>
      </c>
    </row>
    <row r="39" spans="1:10">
      <c r="A39" s="51"/>
      <c r="B39" s="52" t="s">
        <v>254</v>
      </c>
      <c r="C39" s="57"/>
      <c r="D39" s="57"/>
      <c r="E39" s="54">
        <v>13</v>
      </c>
      <c r="F39" s="54">
        <v>3803344378</v>
      </c>
      <c r="G39" s="53">
        <v>299</v>
      </c>
      <c r="H39" s="53">
        <v>255</v>
      </c>
      <c r="I39" s="53">
        <v>44</v>
      </c>
      <c r="J39" s="52" t="s">
        <v>253</v>
      </c>
    </row>
    <row r="40" spans="1:10">
      <c r="A40" s="51"/>
      <c r="B40" s="52" t="s">
        <v>252</v>
      </c>
      <c r="C40" s="57"/>
      <c r="D40" s="57"/>
      <c r="E40" s="54">
        <v>11</v>
      </c>
      <c r="F40" s="54">
        <v>9597000</v>
      </c>
      <c r="G40" s="53">
        <v>68</v>
      </c>
      <c r="H40" s="53">
        <v>43</v>
      </c>
      <c r="I40" s="53">
        <v>25</v>
      </c>
      <c r="J40" s="52" t="s">
        <v>251</v>
      </c>
    </row>
    <row r="41" spans="1:10">
      <c r="A41" s="51"/>
      <c r="B41" s="52" t="s">
        <v>250</v>
      </c>
      <c r="C41" s="55"/>
      <c r="D41" s="55"/>
      <c r="E41" s="54">
        <v>11</v>
      </c>
      <c r="F41" s="54">
        <v>64762000</v>
      </c>
      <c r="G41" s="53">
        <v>51</v>
      </c>
      <c r="H41" s="53">
        <v>41</v>
      </c>
      <c r="I41" s="53">
        <v>10</v>
      </c>
      <c r="J41" s="52" t="s">
        <v>249</v>
      </c>
    </row>
    <row r="42" spans="1:10">
      <c r="A42" s="51"/>
      <c r="B42" s="52" t="s">
        <v>248</v>
      </c>
      <c r="C42" s="55"/>
      <c r="D42" s="55"/>
      <c r="E42" s="54">
        <v>9</v>
      </c>
      <c r="F42" s="54">
        <v>18192000</v>
      </c>
      <c r="G42" s="53">
        <v>29</v>
      </c>
      <c r="H42" s="53">
        <v>25</v>
      </c>
      <c r="I42" s="53">
        <v>4</v>
      </c>
      <c r="J42" s="52" t="s">
        <v>247</v>
      </c>
    </row>
    <row r="43" spans="1:10">
      <c r="A43" s="51"/>
      <c r="B43" s="52" t="s">
        <v>246</v>
      </c>
      <c r="C43" s="55"/>
      <c r="D43" s="55"/>
      <c r="E43" s="54">
        <v>10</v>
      </c>
      <c r="F43" s="54">
        <v>101280000</v>
      </c>
      <c r="G43" s="53">
        <v>73</v>
      </c>
      <c r="H43" s="53">
        <v>70</v>
      </c>
      <c r="I43" s="56">
        <v>3</v>
      </c>
      <c r="J43" s="52" t="s">
        <v>245</v>
      </c>
    </row>
    <row r="44" spans="1:10">
      <c r="A44" s="51"/>
      <c r="B44" s="52" t="s">
        <v>244</v>
      </c>
      <c r="C44" s="55"/>
      <c r="D44" s="55"/>
      <c r="E44" s="54">
        <v>28</v>
      </c>
      <c r="F44" s="54">
        <v>332133000</v>
      </c>
      <c r="G44" s="53">
        <v>439</v>
      </c>
      <c r="H44" s="53">
        <v>203</v>
      </c>
      <c r="I44" s="53">
        <v>236</v>
      </c>
      <c r="J44" s="52" t="s">
        <v>243</v>
      </c>
    </row>
    <row r="45" spans="1:10">
      <c r="A45" s="51"/>
      <c r="B45" s="52" t="s">
        <v>242</v>
      </c>
      <c r="C45" s="55"/>
      <c r="D45" s="55"/>
      <c r="E45" s="54">
        <v>10</v>
      </c>
      <c r="F45" s="54">
        <v>35683300</v>
      </c>
      <c r="G45" s="53">
        <v>60</v>
      </c>
      <c r="H45" s="53">
        <v>59</v>
      </c>
      <c r="I45" s="56">
        <v>1</v>
      </c>
      <c r="J45" s="52" t="s">
        <v>240</v>
      </c>
    </row>
    <row r="46" spans="1:10">
      <c r="A46" s="51"/>
      <c r="B46" s="52" t="s">
        <v>239</v>
      </c>
      <c r="C46" s="55"/>
      <c r="D46" s="55"/>
      <c r="E46" s="54">
        <v>7</v>
      </c>
      <c r="F46" s="54">
        <v>104935926</v>
      </c>
      <c r="G46" s="53">
        <v>36</v>
      </c>
      <c r="H46" s="53">
        <v>28</v>
      </c>
      <c r="I46" s="53">
        <v>8</v>
      </c>
      <c r="J46" s="52" t="s">
        <v>238</v>
      </c>
    </row>
    <row r="47" spans="1:10">
      <c r="A47" s="51"/>
      <c r="B47" s="52" t="s">
        <v>237</v>
      </c>
      <c r="C47" s="55"/>
      <c r="D47" s="55"/>
      <c r="E47" s="54">
        <v>15</v>
      </c>
      <c r="F47" s="54">
        <v>1137664000</v>
      </c>
      <c r="G47" s="53">
        <v>217</v>
      </c>
      <c r="H47" s="53">
        <v>191</v>
      </c>
      <c r="I47" s="53">
        <v>26</v>
      </c>
      <c r="J47" s="52" t="s">
        <v>236</v>
      </c>
    </row>
    <row r="48" spans="1:10">
      <c r="A48" s="51"/>
      <c r="B48" s="52" t="s">
        <v>235</v>
      </c>
      <c r="C48" s="55"/>
      <c r="D48" s="55"/>
      <c r="E48" s="54">
        <v>34</v>
      </c>
      <c r="F48" s="54">
        <v>2072252000</v>
      </c>
      <c r="G48" s="53">
        <v>2105</v>
      </c>
      <c r="H48" s="53">
        <v>1665</v>
      </c>
      <c r="I48" s="53">
        <v>440</v>
      </c>
      <c r="J48" s="52" t="s">
        <v>234</v>
      </c>
    </row>
    <row r="49" spans="1:10">
      <c r="A49" s="37"/>
      <c r="B49" s="37"/>
      <c r="C49" s="37"/>
      <c r="D49" s="50"/>
      <c r="E49" s="49"/>
      <c r="F49" s="49"/>
      <c r="G49" s="48"/>
      <c r="H49" s="48"/>
      <c r="I49" s="47"/>
      <c r="J49" s="37"/>
    </row>
    <row r="50" spans="1:10">
      <c r="A50" s="42"/>
      <c r="B50" s="42"/>
      <c r="C50" s="42"/>
      <c r="D50" s="46"/>
      <c r="E50" s="45"/>
      <c r="F50" s="45"/>
      <c r="G50" s="44"/>
      <c r="H50" s="44"/>
      <c r="I50" s="43"/>
      <c r="J50" s="42"/>
    </row>
    <row r="51" spans="1:10">
      <c r="A51" s="38"/>
      <c r="B51" s="38"/>
      <c r="C51" s="38"/>
      <c r="D51" s="38"/>
      <c r="E51" s="40"/>
      <c r="F51" s="40"/>
      <c r="G51" s="38"/>
      <c r="H51" s="38"/>
      <c r="I51" s="38"/>
      <c r="J51" s="38"/>
    </row>
    <row r="52" spans="1:10">
      <c r="A52" s="38"/>
      <c r="B52" s="41" t="s">
        <v>233</v>
      </c>
      <c r="C52" s="38"/>
      <c r="D52" s="38"/>
      <c r="E52" s="40"/>
      <c r="F52" s="40"/>
      <c r="G52" s="38"/>
      <c r="H52" s="38"/>
      <c r="I52" s="38"/>
      <c r="J52" s="38"/>
    </row>
    <row r="53" spans="1:10">
      <c r="A53" s="38"/>
      <c r="B53" s="38" t="s">
        <v>232</v>
      </c>
      <c r="C53" s="38"/>
      <c r="D53" s="38"/>
      <c r="E53" s="40"/>
      <c r="F53" s="40"/>
      <c r="G53" s="38"/>
      <c r="H53" s="38"/>
      <c r="I53" s="38"/>
      <c r="J53" s="38"/>
    </row>
    <row r="54" spans="1:10">
      <c r="A54" s="38"/>
      <c r="B54" s="38"/>
      <c r="C54" s="38"/>
      <c r="D54" s="38"/>
      <c r="E54" s="40"/>
      <c r="F54" s="40"/>
      <c r="G54" s="38"/>
      <c r="H54" s="38"/>
      <c r="I54" s="38"/>
      <c r="J54" s="38"/>
    </row>
    <row r="55" spans="1:10">
      <c r="A55" s="38"/>
      <c r="B55" s="38"/>
      <c r="C55" s="38"/>
      <c r="D55" s="38"/>
      <c r="E55" s="40"/>
      <c r="F55" s="40"/>
      <c r="G55" s="38"/>
      <c r="H55" s="38"/>
      <c r="I55" s="38"/>
      <c r="J55" s="38"/>
    </row>
    <row r="56" spans="1:10">
      <c r="A56" s="38"/>
      <c r="B56" s="38"/>
      <c r="C56" s="38"/>
      <c r="D56" s="38"/>
      <c r="E56" s="40"/>
      <c r="F56" s="40"/>
      <c r="G56" s="39"/>
      <c r="H56" s="39"/>
      <c r="I56" s="39"/>
      <c r="J56" s="38"/>
    </row>
    <row r="57" spans="1:10">
      <c r="A57" s="38"/>
      <c r="B57" s="38"/>
      <c r="C57" s="38"/>
      <c r="D57" s="38"/>
      <c r="E57" s="40"/>
      <c r="F57" s="40"/>
      <c r="G57" s="39"/>
      <c r="H57" s="39"/>
      <c r="I57" s="39"/>
      <c r="J57" s="38"/>
    </row>
    <row r="58" spans="1:10">
      <c r="A58" s="38"/>
      <c r="B58" s="38"/>
      <c r="C58" s="38"/>
      <c r="D58" s="38"/>
      <c r="E58" s="40"/>
      <c r="F58" s="40"/>
      <c r="G58" s="39"/>
      <c r="H58" s="39"/>
      <c r="I58" s="39"/>
      <c r="J58" s="38"/>
    </row>
    <row r="59" spans="1:10">
      <c r="A59" s="38"/>
      <c r="B59" s="38"/>
      <c r="C59" s="38"/>
      <c r="D59" s="38"/>
      <c r="E59" s="40"/>
      <c r="F59" s="40"/>
      <c r="G59" s="39"/>
      <c r="H59" s="39"/>
      <c r="I59" s="39"/>
      <c r="J59" s="38"/>
    </row>
    <row r="60" spans="1:10">
      <c r="A60" s="38"/>
      <c r="B60" s="38"/>
      <c r="C60" s="38"/>
      <c r="D60" s="38"/>
      <c r="E60" s="40"/>
      <c r="F60" s="40"/>
      <c r="G60" s="39"/>
      <c r="H60" s="39"/>
      <c r="I60" s="39"/>
      <c r="J60" s="38"/>
    </row>
    <row r="61" spans="1:10">
      <c r="A61" s="38"/>
      <c r="B61" s="38"/>
      <c r="C61" s="38"/>
      <c r="D61" s="38"/>
      <c r="E61" s="40"/>
      <c r="F61" s="40"/>
      <c r="G61" s="39"/>
      <c r="H61" s="39"/>
      <c r="I61" s="39"/>
      <c r="J61" s="38"/>
    </row>
    <row r="62" spans="1:10">
      <c r="A62" s="38"/>
      <c r="B62" s="38"/>
      <c r="C62" s="38"/>
      <c r="D62" s="38"/>
      <c r="E62" s="40"/>
      <c r="F62" s="40"/>
      <c r="G62" s="39"/>
      <c r="H62" s="39"/>
      <c r="I62" s="39"/>
      <c r="J62" s="38"/>
    </row>
    <row r="63" spans="1:10">
      <c r="A63" s="38"/>
      <c r="B63" s="38"/>
      <c r="C63" s="38"/>
      <c r="D63" s="38"/>
      <c r="E63" s="40"/>
      <c r="F63" s="40"/>
      <c r="G63" s="39"/>
      <c r="H63" s="39"/>
      <c r="I63" s="39"/>
      <c r="J63" s="38"/>
    </row>
    <row r="64" spans="1:10">
      <c r="A64" s="38"/>
      <c r="B64" s="38"/>
      <c r="C64" s="38"/>
      <c r="D64" s="38"/>
      <c r="E64" s="40"/>
      <c r="F64" s="40"/>
      <c r="G64" s="39"/>
      <c r="H64" s="39"/>
      <c r="I64" s="39"/>
      <c r="J64" s="38"/>
    </row>
    <row r="65" spans="1:10">
      <c r="A65" s="38"/>
      <c r="B65" s="38"/>
      <c r="C65" s="38"/>
      <c r="D65" s="38"/>
      <c r="E65" s="40"/>
      <c r="F65" s="40"/>
      <c r="G65" s="39"/>
      <c r="H65" s="39"/>
      <c r="I65" s="39"/>
      <c r="J65" s="38"/>
    </row>
    <row r="66" spans="1:10">
      <c r="A66" s="38"/>
      <c r="B66" s="38"/>
      <c r="C66" s="38"/>
      <c r="D66" s="38"/>
      <c r="E66" s="40"/>
      <c r="F66" s="40"/>
      <c r="G66" s="39"/>
      <c r="H66" s="39"/>
      <c r="I66" s="39"/>
      <c r="J66" s="38"/>
    </row>
    <row r="67" spans="1:10">
      <c r="A67" s="38"/>
      <c r="B67" s="38"/>
      <c r="C67" s="38"/>
      <c r="D67" s="38"/>
      <c r="E67" s="40"/>
      <c r="F67" s="40"/>
      <c r="G67" s="39"/>
      <c r="H67" s="39"/>
      <c r="I67" s="39"/>
      <c r="J67" s="38"/>
    </row>
    <row r="68" spans="1:10">
      <c r="A68" s="38"/>
      <c r="B68" s="38"/>
      <c r="C68" s="38"/>
      <c r="D68" s="38"/>
      <c r="E68" s="40"/>
      <c r="F68" s="40"/>
      <c r="G68" s="39"/>
      <c r="H68" s="39"/>
      <c r="I68" s="39"/>
      <c r="J68" s="38"/>
    </row>
    <row r="69" spans="1:10">
      <c r="A69" s="38"/>
      <c r="B69" s="38"/>
      <c r="C69" s="38"/>
      <c r="D69" s="38"/>
      <c r="E69" s="40"/>
      <c r="F69" s="40"/>
      <c r="G69" s="39"/>
      <c r="H69" s="39"/>
      <c r="I69" s="39"/>
      <c r="J69" s="38"/>
    </row>
    <row r="70" spans="1:10">
      <c r="A70" s="38"/>
      <c r="B70" s="38"/>
      <c r="C70" s="38"/>
      <c r="D70" s="38"/>
      <c r="E70" s="40"/>
      <c r="F70" s="40"/>
      <c r="G70" s="39"/>
      <c r="H70" s="39"/>
      <c r="I70" s="39"/>
      <c r="J70" s="38"/>
    </row>
  </sheetData>
  <mergeCells count="9">
    <mergeCell ref="G4:I4"/>
    <mergeCell ref="G5:I5"/>
    <mergeCell ref="A8:D8"/>
    <mergeCell ref="G32:I32"/>
    <mergeCell ref="A33:D34"/>
    <mergeCell ref="G33:I33"/>
    <mergeCell ref="J33:J34"/>
    <mergeCell ref="A5:D6"/>
    <mergeCell ref="J5:J6"/>
  </mergeCells>
  <pageMargins left="0.82" right="0.21" top="0.78740157480314965" bottom="0.8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R27"/>
  <sheetViews>
    <sheetView showGridLines="0" workbookViewId="0">
      <selection activeCell="J8" sqref="J8"/>
    </sheetView>
  </sheetViews>
  <sheetFormatPr defaultColWidth="9.125" defaultRowHeight="18"/>
  <cols>
    <col min="1" max="1" width="2" style="19" customWidth="1"/>
    <col min="2" max="2" width="6" style="19" customWidth="1"/>
    <col min="3" max="3" width="5.625" style="19" customWidth="1"/>
    <col min="4" max="4" width="0.625" style="19" customWidth="1"/>
    <col min="5" max="5" width="19.25" style="19" customWidth="1"/>
    <col min="6" max="6" width="12.75" style="19" customWidth="1"/>
    <col min="7" max="7" width="1.75" style="19" customWidth="1"/>
    <col min="8" max="8" width="12.75" style="19" customWidth="1"/>
    <col min="9" max="9" width="1.75" style="19" customWidth="1"/>
    <col min="10" max="10" width="12.75" style="19" customWidth="1"/>
    <col min="11" max="11" width="1.75" style="19" customWidth="1"/>
    <col min="12" max="12" width="12.75" style="19" customWidth="1"/>
    <col min="13" max="13" width="1.75" style="19" customWidth="1"/>
    <col min="14" max="14" width="12.75" style="19" customWidth="1"/>
    <col min="15" max="15" width="1.75" style="19" customWidth="1"/>
    <col min="16" max="16" width="0.625" style="19" customWidth="1"/>
    <col min="17" max="17" width="2.375" style="19" customWidth="1"/>
    <col min="18" max="18" width="33.75" style="6" customWidth="1"/>
    <col min="19" max="19" width="2.25" style="6" customWidth="1"/>
    <col min="20" max="20" width="4.125" style="6" customWidth="1"/>
    <col min="21" max="16384" width="9.125" style="6"/>
  </cols>
  <sheetData>
    <row r="1" spans="1:18" s="3" customFormat="1">
      <c r="B1" s="1" t="s">
        <v>397</v>
      </c>
      <c r="C1" s="2"/>
      <c r="D1" s="1"/>
      <c r="E1" s="1" t="s">
        <v>392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s="5" customFormat="1">
      <c r="B2" s="1" t="s">
        <v>398</v>
      </c>
      <c r="C2" s="2"/>
      <c r="D2" s="4"/>
      <c r="E2" s="1" t="s">
        <v>355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20.25" customHeight="1">
      <c r="A4" s="311" t="s">
        <v>127</v>
      </c>
      <c r="B4" s="311"/>
      <c r="C4" s="311"/>
      <c r="D4" s="311"/>
      <c r="E4" s="312"/>
      <c r="F4" s="206">
        <v>2556</v>
      </c>
      <c r="G4" s="207"/>
      <c r="H4" s="206">
        <v>2557</v>
      </c>
      <c r="I4" s="207"/>
      <c r="J4" s="206">
        <v>2558</v>
      </c>
      <c r="K4" s="207"/>
      <c r="L4" s="307">
        <v>2559</v>
      </c>
      <c r="M4" s="308"/>
      <c r="N4" s="307">
        <v>2560</v>
      </c>
      <c r="O4" s="308"/>
      <c r="P4" s="254"/>
      <c r="Q4" s="253"/>
      <c r="R4" s="311" t="s">
        <v>128</v>
      </c>
    </row>
    <row r="5" spans="1:18" ht="20.25" customHeight="1">
      <c r="A5" s="313"/>
      <c r="B5" s="313"/>
      <c r="C5" s="313"/>
      <c r="D5" s="313"/>
      <c r="E5" s="314"/>
      <c r="F5" s="208" t="s">
        <v>231</v>
      </c>
      <c r="G5" s="209"/>
      <c r="H5" s="208" t="s">
        <v>227</v>
      </c>
      <c r="I5" s="209"/>
      <c r="J5" s="208" t="s">
        <v>228</v>
      </c>
      <c r="K5" s="209"/>
      <c r="L5" s="309" t="s">
        <v>229</v>
      </c>
      <c r="M5" s="310"/>
      <c r="N5" s="309" t="s">
        <v>352</v>
      </c>
      <c r="O5" s="310"/>
      <c r="P5" s="252"/>
      <c r="Q5" s="251"/>
      <c r="R5" s="313"/>
    </row>
    <row r="6" spans="1:18" ht="3" customHeight="1">
      <c r="A6" s="250"/>
      <c r="B6" s="250"/>
      <c r="C6" s="250"/>
      <c r="D6" s="250"/>
      <c r="E6" s="250"/>
      <c r="F6" s="249"/>
      <c r="G6" s="248"/>
      <c r="H6" s="249"/>
      <c r="I6" s="248"/>
      <c r="J6" s="249"/>
      <c r="K6" s="248"/>
      <c r="L6" s="249"/>
      <c r="M6" s="248"/>
      <c r="N6" s="249"/>
      <c r="O6" s="248"/>
      <c r="P6" s="6"/>
      <c r="Q6" s="6"/>
    </row>
    <row r="7" spans="1:18" ht="21.6" customHeight="1">
      <c r="A7" s="86" t="s">
        <v>8</v>
      </c>
      <c r="B7" s="52"/>
      <c r="C7" s="52"/>
      <c r="D7" s="52"/>
      <c r="E7" s="85"/>
      <c r="F7" s="83">
        <v>77</v>
      </c>
      <c r="G7" s="84"/>
      <c r="H7" s="83">
        <v>77</v>
      </c>
      <c r="I7" s="203"/>
      <c r="J7" s="83">
        <v>77</v>
      </c>
      <c r="K7" s="203"/>
      <c r="L7" s="83">
        <v>57</v>
      </c>
      <c r="M7" s="203"/>
      <c r="N7" s="83">
        <v>67</v>
      </c>
      <c r="O7" s="203"/>
      <c r="P7" s="202"/>
      <c r="Q7" s="79" t="s">
        <v>129</v>
      </c>
      <c r="R7" s="68"/>
    </row>
    <row r="8" spans="1:18" ht="21.6" customHeight="1">
      <c r="A8" s="82" t="s">
        <v>9</v>
      </c>
      <c r="B8" s="57"/>
      <c r="C8" s="72"/>
      <c r="D8" s="72"/>
      <c r="E8" s="72"/>
      <c r="F8" s="80">
        <v>321</v>
      </c>
      <c r="G8" s="81"/>
      <c r="H8" s="80">
        <v>321</v>
      </c>
      <c r="I8" s="71"/>
      <c r="J8" s="80">
        <v>314</v>
      </c>
      <c r="K8" s="71"/>
      <c r="L8" s="80">
        <v>314</v>
      </c>
      <c r="M8" s="71"/>
      <c r="N8" s="80">
        <v>314</v>
      </c>
      <c r="O8" s="71"/>
      <c r="P8" s="51"/>
      <c r="Q8" s="79" t="s">
        <v>130</v>
      </c>
      <c r="R8" s="68"/>
    </row>
    <row r="9" spans="1:18" ht="21.6" customHeight="1">
      <c r="A9" s="82" t="s">
        <v>131</v>
      </c>
      <c r="B9" s="57"/>
      <c r="C9" s="72"/>
      <c r="D9" s="72"/>
      <c r="E9" s="72"/>
      <c r="F9" s="80">
        <v>4591291</v>
      </c>
      <c r="G9" s="81"/>
      <c r="H9" s="80">
        <v>6093551</v>
      </c>
      <c r="I9" s="71"/>
      <c r="J9" s="80">
        <f>SUM(J10:J22)</f>
        <v>6518755</v>
      </c>
      <c r="K9" s="71"/>
      <c r="L9" s="80">
        <v>6741923</v>
      </c>
      <c r="M9" s="71"/>
      <c r="N9" s="80">
        <f>SUM(N10:N22)</f>
        <v>6254564.1399999997</v>
      </c>
      <c r="O9" s="71"/>
      <c r="P9" s="51"/>
      <c r="Q9" s="79" t="s">
        <v>10</v>
      </c>
      <c r="R9" s="68"/>
    </row>
    <row r="10" spans="1:18" ht="21.6" customHeight="1">
      <c r="A10" s="72"/>
      <c r="B10" s="57" t="s">
        <v>326</v>
      </c>
      <c r="C10" s="57"/>
      <c r="D10" s="72"/>
      <c r="E10" s="72"/>
      <c r="F10" s="77">
        <v>1415901</v>
      </c>
      <c r="G10" s="78"/>
      <c r="H10" s="77">
        <v>1710624</v>
      </c>
      <c r="I10" s="71"/>
      <c r="J10" s="77">
        <f>161701+126160+142608+185361+124558+110572+76247+154263+71727+106100+130311+141076</f>
        <v>1530684</v>
      </c>
      <c r="K10" s="71"/>
      <c r="L10" s="77">
        <v>1988508</v>
      </c>
      <c r="M10" s="71"/>
      <c r="N10" s="77">
        <v>2037784</v>
      </c>
      <c r="O10" s="71"/>
      <c r="P10" s="51"/>
      <c r="Q10" s="68" t="s">
        <v>325</v>
      </c>
      <c r="R10" s="68"/>
    </row>
    <row r="11" spans="1:18" ht="21.6" customHeight="1">
      <c r="A11" s="72"/>
      <c r="B11" s="57" t="s">
        <v>324</v>
      </c>
      <c r="C11" s="57"/>
      <c r="D11" s="72"/>
      <c r="E11" s="72"/>
      <c r="F11" s="77" t="s">
        <v>241</v>
      </c>
      <c r="G11" s="78"/>
      <c r="H11" s="77" t="s">
        <v>241</v>
      </c>
      <c r="I11" s="71"/>
      <c r="J11" s="77" t="s">
        <v>241</v>
      </c>
      <c r="K11" s="71"/>
      <c r="L11" s="77" t="s">
        <v>241</v>
      </c>
      <c r="M11" s="71"/>
      <c r="N11" s="77" t="s">
        <v>356</v>
      </c>
      <c r="O11" s="71"/>
      <c r="P11" s="51"/>
      <c r="Q11" s="68" t="s">
        <v>323</v>
      </c>
      <c r="R11" s="68"/>
    </row>
    <row r="12" spans="1:18" ht="21.6" customHeight="1">
      <c r="A12" s="72"/>
      <c r="B12" s="57" t="s">
        <v>322</v>
      </c>
      <c r="C12" s="57"/>
      <c r="D12" s="72"/>
      <c r="E12" s="72"/>
      <c r="F12" s="77" t="s">
        <v>241</v>
      </c>
      <c r="G12" s="78"/>
      <c r="H12" s="77" t="s">
        <v>241</v>
      </c>
      <c r="I12" s="71"/>
      <c r="J12" s="77" t="s">
        <v>241</v>
      </c>
      <c r="K12" s="71"/>
      <c r="L12" s="77" t="s">
        <v>241</v>
      </c>
      <c r="M12" s="71"/>
      <c r="N12" s="77" t="s">
        <v>356</v>
      </c>
      <c r="O12" s="71"/>
      <c r="P12" s="51"/>
      <c r="Q12" s="68" t="s">
        <v>321</v>
      </c>
      <c r="R12" s="68"/>
    </row>
    <row r="13" spans="1:18" ht="21.6" customHeight="1">
      <c r="A13" s="72"/>
      <c r="B13" s="57" t="s">
        <v>320</v>
      </c>
      <c r="C13" s="57"/>
      <c r="D13" s="72"/>
      <c r="E13" s="72"/>
      <c r="F13" s="77" t="s">
        <v>241</v>
      </c>
      <c r="G13" s="78"/>
      <c r="H13" s="77" t="s">
        <v>241</v>
      </c>
      <c r="I13" s="71"/>
      <c r="J13" s="77" t="s">
        <v>241</v>
      </c>
      <c r="K13" s="71"/>
      <c r="L13" s="77" t="s">
        <v>241</v>
      </c>
      <c r="M13" s="71"/>
      <c r="N13" s="77" t="s">
        <v>356</v>
      </c>
      <c r="O13" s="71"/>
      <c r="P13" s="51"/>
      <c r="Q13" s="68" t="s">
        <v>319</v>
      </c>
      <c r="R13" s="68"/>
    </row>
    <row r="14" spans="1:18" ht="21.6" customHeight="1">
      <c r="A14" s="72"/>
      <c r="B14" s="57" t="s">
        <v>318</v>
      </c>
      <c r="C14" s="57"/>
      <c r="D14" s="72"/>
      <c r="E14" s="72"/>
      <c r="F14" s="77" t="s">
        <v>241</v>
      </c>
      <c r="G14" s="78"/>
      <c r="H14" s="77" t="s">
        <v>241</v>
      </c>
      <c r="I14" s="71"/>
      <c r="J14" s="77">
        <v>3330</v>
      </c>
      <c r="K14" s="71"/>
      <c r="L14" s="77">
        <v>96768</v>
      </c>
      <c r="M14" s="71"/>
      <c r="N14" s="77">
        <v>147467</v>
      </c>
      <c r="O14" s="71"/>
      <c r="P14" s="51"/>
      <c r="Q14" s="68" t="s">
        <v>317</v>
      </c>
      <c r="R14" s="68"/>
    </row>
    <row r="15" spans="1:18" ht="21.6" customHeight="1">
      <c r="A15" s="72"/>
      <c r="B15" s="57" t="s">
        <v>316</v>
      </c>
      <c r="C15" s="57"/>
      <c r="D15" s="72"/>
      <c r="E15" s="72"/>
      <c r="F15" s="77">
        <v>15046</v>
      </c>
      <c r="G15" s="78"/>
      <c r="H15" s="77">
        <v>51745</v>
      </c>
      <c r="I15" s="71"/>
      <c r="J15" s="77">
        <v>70411</v>
      </c>
      <c r="K15" s="71"/>
      <c r="L15" s="77">
        <v>126919</v>
      </c>
      <c r="M15" s="71"/>
      <c r="N15" s="77">
        <v>6683</v>
      </c>
      <c r="O15" s="71"/>
      <c r="P15" s="51"/>
      <c r="Q15" s="68" t="s">
        <v>315</v>
      </c>
      <c r="R15" s="68"/>
    </row>
    <row r="16" spans="1:18" ht="21.6" customHeight="1">
      <c r="A16" s="72"/>
      <c r="B16" s="57" t="s">
        <v>314</v>
      </c>
      <c r="C16" s="57"/>
      <c r="D16" s="72"/>
      <c r="E16" s="72"/>
      <c r="F16" s="77">
        <v>2165</v>
      </c>
      <c r="G16" s="78"/>
      <c r="H16" s="77">
        <v>2165</v>
      </c>
      <c r="I16" s="71"/>
      <c r="J16" s="77">
        <v>7042</v>
      </c>
      <c r="K16" s="71"/>
      <c r="L16" s="77">
        <v>1943</v>
      </c>
      <c r="M16" s="71"/>
      <c r="N16" s="77">
        <v>4100.67</v>
      </c>
      <c r="O16" s="71"/>
      <c r="P16" s="51"/>
      <c r="Q16" s="68" t="s">
        <v>313</v>
      </c>
      <c r="R16" s="68"/>
    </row>
    <row r="17" spans="1:18" ht="21.6" customHeight="1">
      <c r="A17" s="72"/>
      <c r="B17" s="57" t="s">
        <v>312</v>
      </c>
      <c r="C17" s="57"/>
      <c r="D17" s="72"/>
      <c r="E17" s="72"/>
      <c r="F17" s="77" t="s">
        <v>241</v>
      </c>
      <c r="G17" s="78"/>
      <c r="H17" s="77" t="s">
        <v>241</v>
      </c>
      <c r="I17" s="71"/>
      <c r="J17" s="77"/>
      <c r="K17" s="71"/>
      <c r="L17" s="77" t="s">
        <v>241</v>
      </c>
      <c r="M17" s="71"/>
      <c r="N17" s="77" t="s">
        <v>356</v>
      </c>
      <c r="O17" s="71"/>
      <c r="P17" s="51"/>
      <c r="Q17" s="68" t="s">
        <v>311</v>
      </c>
      <c r="R17" s="68"/>
    </row>
    <row r="18" spans="1:18" ht="21.6" customHeight="1">
      <c r="A18" s="72"/>
      <c r="B18" s="57" t="s">
        <v>310</v>
      </c>
      <c r="C18" s="57"/>
      <c r="D18" s="72"/>
      <c r="E18" s="72"/>
      <c r="F18" s="77">
        <v>2130582</v>
      </c>
      <c r="G18" s="78"/>
      <c r="H18" s="77">
        <v>2207402</v>
      </c>
      <c r="I18" s="71"/>
      <c r="J18" s="77">
        <v>2251712</v>
      </c>
      <c r="K18" s="71"/>
      <c r="L18" s="77">
        <v>2325693</v>
      </c>
      <c r="M18" s="71"/>
      <c r="N18" s="77">
        <v>2030953</v>
      </c>
      <c r="O18" s="71"/>
      <c r="P18" s="51"/>
      <c r="Q18" s="68" t="s">
        <v>309</v>
      </c>
      <c r="R18" s="68"/>
    </row>
    <row r="19" spans="1:18" ht="21.6" customHeight="1">
      <c r="A19" s="72"/>
      <c r="B19" s="57" t="s">
        <v>308</v>
      </c>
      <c r="C19" s="57"/>
      <c r="D19" s="72"/>
      <c r="E19" s="72"/>
      <c r="F19" s="77">
        <v>176243</v>
      </c>
      <c r="G19" s="78"/>
      <c r="H19" s="77">
        <v>89907</v>
      </c>
      <c r="I19" s="71"/>
      <c r="J19" s="77">
        <v>222491</v>
      </c>
      <c r="K19" s="71"/>
      <c r="L19" s="77">
        <v>46942</v>
      </c>
      <c r="M19" s="71"/>
      <c r="N19" s="77">
        <v>109559.45</v>
      </c>
      <c r="O19" s="71"/>
      <c r="P19" s="51"/>
      <c r="Q19" s="68" t="s">
        <v>307</v>
      </c>
      <c r="R19" s="68"/>
    </row>
    <row r="20" spans="1:18" ht="21.6" customHeight="1">
      <c r="A20" s="72"/>
      <c r="B20" s="57" t="s">
        <v>306</v>
      </c>
      <c r="C20" s="57"/>
      <c r="D20" s="72"/>
      <c r="E20" s="72"/>
      <c r="F20" s="77">
        <v>29354</v>
      </c>
      <c r="G20" s="78"/>
      <c r="H20" s="77">
        <v>208</v>
      </c>
      <c r="I20" s="71"/>
      <c r="J20" s="77">
        <v>385</v>
      </c>
      <c r="K20" s="71"/>
      <c r="L20" s="77">
        <v>150</v>
      </c>
      <c r="M20" s="71"/>
      <c r="N20" s="77">
        <v>412.02</v>
      </c>
      <c r="O20" s="71"/>
      <c r="P20" s="51"/>
      <c r="Q20" s="68" t="s">
        <v>305</v>
      </c>
      <c r="R20" s="68"/>
    </row>
    <row r="21" spans="1:18" ht="21.6" customHeight="1">
      <c r="A21" s="72"/>
      <c r="B21" s="57" t="s">
        <v>304</v>
      </c>
      <c r="C21" s="57"/>
      <c r="D21" s="72"/>
      <c r="E21" s="72"/>
      <c r="F21" s="77" t="s">
        <v>241</v>
      </c>
      <c r="G21" s="78"/>
      <c r="H21" s="77">
        <v>1281500</v>
      </c>
      <c r="I21" s="71"/>
      <c r="J21" s="77">
        <v>1382700</v>
      </c>
      <c r="K21" s="71"/>
      <c r="L21" s="77">
        <v>1355000</v>
      </c>
      <c r="M21" s="71"/>
      <c r="N21" s="77">
        <v>1472605</v>
      </c>
      <c r="O21" s="71"/>
      <c r="P21" s="51"/>
      <c r="Q21" s="68" t="s">
        <v>303</v>
      </c>
      <c r="R21" s="68"/>
    </row>
    <row r="22" spans="1:18" s="8" customFormat="1" ht="21.6" customHeight="1">
      <c r="A22" s="72"/>
      <c r="B22" s="57" t="s">
        <v>302</v>
      </c>
      <c r="C22" s="57"/>
      <c r="D22" s="72"/>
      <c r="E22" s="72"/>
      <c r="F22" s="77">
        <v>822000</v>
      </c>
      <c r="G22" s="78"/>
      <c r="H22" s="77">
        <v>750000</v>
      </c>
      <c r="I22" s="71"/>
      <c r="J22" s="77">
        <v>1050000</v>
      </c>
      <c r="K22" s="71"/>
      <c r="L22" s="77">
        <v>800000</v>
      </c>
      <c r="M22" s="71"/>
      <c r="N22" s="77">
        <v>445000</v>
      </c>
      <c r="O22" s="71"/>
      <c r="P22" s="51"/>
      <c r="Q22" s="68" t="s">
        <v>301</v>
      </c>
      <c r="R22" s="68"/>
    </row>
    <row r="23" spans="1:18" s="8" customFormat="1" ht="4.2" customHeight="1">
      <c r="A23" s="37"/>
      <c r="B23" s="37"/>
      <c r="C23" s="37"/>
      <c r="D23" s="37"/>
      <c r="E23" s="50"/>
      <c r="F23" s="48"/>
      <c r="G23" s="50"/>
      <c r="H23" s="48"/>
      <c r="I23" s="50"/>
      <c r="J23" s="48"/>
      <c r="K23" s="50"/>
      <c r="L23" s="48"/>
      <c r="M23" s="50"/>
      <c r="N23" s="48"/>
      <c r="O23" s="50"/>
      <c r="P23" s="37"/>
      <c r="Q23" s="37"/>
      <c r="R23" s="37"/>
    </row>
    <row r="24" spans="1:18" ht="6" customHeight="1">
      <c r="A24" s="42"/>
      <c r="B24" s="42"/>
      <c r="C24" s="42"/>
      <c r="D24" s="42"/>
      <c r="E24" s="46"/>
      <c r="F24" s="44"/>
      <c r="G24" s="46"/>
      <c r="H24" s="44"/>
      <c r="I24" s="46"/>
      <c r="J24" s="42"/>
      <c r="K24" s="42"/>
      <c r="L24" s="44"/>
      <c r="M24" s="46"/>
      <c r="N24" s="44"/>
      <c r="O24" s="46"/>
      <c r="P24" s="42"/>
      <c r="Q24" s="42"/>
      <c r="R24" s="42"/>
    </row>
    <row r="25" spans="1:18" ht="5.4" customHeight="1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7"/>
    </row>
    <row r="26" spans="1:18">
      <c r="A26" s="41" t="s">
        <v>300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60"/>
    </row>
    <row r="27" spans="1:18">
      <c r="A27" s="41" t="s">
        <v>299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60"/>
    </row>
  </sheetData>
  <mergeCells count="6">
    <mergeCell ref="N4:O4"/>
    <mergeCell ref="N5:O5"/>
    <mergeCell ref="A4:E5"/>
    <mergeCell ref="R4:R5"/>
    <mergeCell ref="L4:M4"/>
    <mergeCell ref="L5:M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46"/>
  <sheetViews>
    <sheetView showGridLines="0" workbookViewId="0">
      <selection activeCell="I11" sqref="I11"/>
    </sheetView>
  </sheetViews>
  <sheetFormatPr defaultColWidth="9.125" defaultRowHeight="18"/>
  <cols>
    <col min="1" max="2" width="1.75" style="19" customWidth="1"/>
    <col min="3" max="4" width="5.875" style="19" customWidth="1"/>
    <col min="5" max="5" width="9.125" style="19" customWidth="1"/>
    <col min="6" max="7" width="7" style="19" customWidth="1"/>
    <col min="8" max="8" width="10.375" style="19" customWidth="1"/>
    <col min="9" max="10" width="6.875" style="19" customWidth="1"/>
    <col min="11" max="11" width="10.375" style="19" customWidth="1"/>
    <col min="12" max="13" width="6.875" style="19" customWidth="1"/>
    <col min="14" max="14" width="10.375" style="19" customWidth="1"/>
    <col min="15" max="16" width="6.875" style="19" customWidth="1"/>
    <col min="17" max="17" width="10.375" style="19" customWidth="1"/>
    <col min="18" max="19" width="1.125" style="19" customWidth="1"/>
    <col min="20" max="20" width="21.375" style="19" customWidth="1"/>
    <col min="21" max="21" width="2.25" style="19" customWidth="1"/>
    <col min="22" max="22" width="4.125" style="19" customWidth="1"/>
    <col min="23" max="16384" width="9.125" style="19"/>
  </cols>
  <sheetData>
    <row r="1" spans="1:25" s="1" customFormat="1" ht="24" customHeight="1">
      <c r="C1" s="270" t="s">
        <v>386</v>
      </c>
      <c r="D1" s="268"/>
      <c r="E1" s="270" t="s">
        <v>343</v>
      </c>
    </row>
    <row r="2" spans="1:25" s="5" customFormat="1" ht="20.25" customHeight="1">
      <c r="C2" s="1" t="s">
        <v>387</v>
      </c>
      <c r="D2" s="268"/>
      <c r="E2" s="269" t="s">
        <v>393</v>
      </c>
    </row>
    <row r="3" spans="1:25" s="5" customFormat="1" ht="3" customHeight="1">
      <c r="C3" s="247"/>
      <c r="D3" s="268"/>
      <c r="E3" s="247"/>
    </row>
    <row r="4" spans="1:25" s="238" customFormat="1" ht="18.75" customHeight="1">
      <c r="A4" s="327" t="s">
        <v>52</v>
      </c>
      <c r="B4" s="327"/>
      <c r="C4" s="311"/>
      <c r="D4" s="311"/>
      <c r="E4" s="312"/>
      <c r="F4" s="319" t="s">
        <v>51</v>
      </c>
      <c r="G4" s="320"/>
      <c r="H4" s="320"/>
      <c r="I4" s="320"/>
      <c r="J4" s="320"/>
      <c r="K4" s="321"/>
      <c r="L4" s="319" t="s">
        <v>50</v>
      </c>
      <c r="M4" s="320"/>
      <c r="N4" s="320"/>
      <c r="O4" s="320"/>
      <c r="P4" s="320"/>
      <c r="Q4" s="321"/>
      <c r="R4" s="267"/>
      <c r="S4" s="267"/>
      <c r="T4" s="327" t="s">
        <v>49</v>
      </c>
    </row>
    <row r="5" spans="1:25" s="238" customFormat="1" ht="18.75" customHeight="1">
      <c r="A5" s="328"/>
      <c r="B5" s="328"/>
      <c r="C5" s="328"/>
      <c r="D5" s="328"/>
      <c r="E5" s="329"/>
      <c r="F5" s="322" t="s">
        <v>48</v>
      </c>
      <c r="G5" s="326"/>
      <c r="H5" s="321"/>
      <c r="I5" s="319" t="s">
        <v>47</v>
      </c>
      <c r="J5" s="320"/>
      <c r="K5" s="321"/>
      <c r="L5" s="322" t="s">
        <v>48</v>
      </c>
      <c r="M5" s="326"/>
      <c r="N5" s="321"/>
      <c r="O5" s="319" t="s">
        <v>47</v>
      </c>
      <c r="P5" s="320"/>
      <c r="Q5" s="321"/>
      <c r="R5" s="215"/>
      <c r="S5" s="215"/>
      <c r="T5" s="330"/>
    </row>
    <row r="6" spans="1:25" s="238" customFormat="1" ht="18.75" customHeight="1">
      <c r="A6" s="328"/>
      <c r="B6" s="328"/>
      <c r="C6" s="328"/>
      <c r="D6" s="328"/>
      <c r="E6" s="329"/>
      <c r="F6" s="322" t="s">
        <v>46</v>
      </c>
      <c r="G6" s="323"/>
      <c r="H6" s="266" t="s">
        <v>45</v>
      </c>
      <c r="I6" s="322" t="s">
        <v>46</v>
      </c>
      <c r="J6" s="323"/>
      <c r="K6" s="266" t="s">
        <v>45</v>
      </c>
      <c r="L6" s="322" t="s">
        <v>46</v>
      </c>
      <c r="M6" s="323"/>
      <c r="N6" s="266" t="s">
        <v>45</v>
      </c>
      <c r="O6" s="322" t="s">
        <v>46</v>
      </c>
      <c r="P6" s="323"/>
      <c r="Q6" s="266" t="s">
        <v>45</v>
      </c>
      <c r="R6" s="215"/>
      <c r="S6" s="215"/>
      <c r="T6" s="330"/>
    </row>
    <row r="7" spans="1:25" s="238" customFormat="1" ht="18.75" customHeight="1">
      <c r="A7" s="328"/>
      <c r="B7" s="328"/>
      <c r="C7" s="328"/>
      <c r="D7" s="328"/>
      <c r="E7" s="329"/>
      <c r="F7" s="324" t="s">
        <v>44</v>
      </c>
      <c r="G7" s="325"/>
      <c r="H7" s="265" t="s">
        <v>43</v>
      </c>
      <c r="I7" s="324" t="s">
        <v>44</v>
      </c>
      <c r="J7" s="325"/>
      <c r="K7" s="265" t="s">
        <v>43</v>
      </c>
      <c r="L7" s="324" t="s">
        <v>44</v>
      </c>
      <c r="M7" s="325"/>
      <c r="N7" s="265" t="s">
        <v>43</v>
      </c>
      <c r="O7" s="324" t="s">
        <v>44</v>
      </c>
      <c r="P7" s="325"/>
      <c r="Q7" s="265" t="s">
        <v>43</v>
      </c>
      <c r="R7" s="215"/>
      <c r="S7" s="215"/>
      <c r="T7" s="330"/>
    </row>
    <row r="8" spans="1:25" s="238" customFormat="1" ht="18.75" customHeight="1">
      <c r="A8" s="328"/>
      <c r="B8" s="328"/>
      <c r="C8" s="328"/>
      <c r="D8" s="328"/>
      <c r="E8" s="329"/>
      <c r="F8" s="266" t="s">
        <v>42</v>
      </c>
      <c r="G8" s="266" t="s">
        <v>41</v>
      </c>
      <c r="H8" s="265" t="s">
        <v>4</v>
      </c>
      <c r="I8" s="266" t="s">
        <v>42</v>
      </c>
      <c r="J8" s="266" t="s">
        <v>41</v>
      </c>
      <c r="K8" s="265" t="s">
        <v>4</v>
      </c>
      <c r="L8" s="266" t="s">
        <v>42</v>
      </c>
      <c r="M8" s="266" t="s">
        <v>41</v>
      </c>
      <c r="N8" s="265" t="s">
        <v>4</v>
      </c>
      <c r="O8" s="266" t="s">
        <v>42</v>
      </c>
      <c r="P8" s="266" t="s">
        <v>41</v>
      </c>
      <c r="Q8" s="265" t="s">
        <v>4</v>
      </c>
      <c r="R8" s="259"/>
      <c r="S8" s="259"/>
      <c r="T8" s="330"/>
    </row>
    <row r="9" spans="1:25" s="238" customFormat="1" ht="17.25" customHeight="1">
      <c r="A9" s="313"/>
      <c r="B9" s="313"/>
      <c r="C9" s="313"/>
      <c r="D9" s="313"/>
      <c r="E9" s="314"/>
      <c r="F9" s="264" t="s">
        <v>40</v>
      </c>
      <c r="G9" s="263" t="s">
        <v>39</v>
      </c>
      <c r="H9" s="262" t="s">
        <v>38</v>
      </c>
      <c r="I9" s="264" t="s">
        <v>40</v>
      </c>
      <c r="J9" s="263" t="s">
        <v>39</v>
      </c>
      <c r="K9" s="262" t="s">
        <v>38</v>
      </c>
      <c r="L9" s="264" t="s">
        <v>40</v>
      </c>
      <c r="M9" s="263" t="s">
        <v>39</v>
      </c>
      <c r="N9" s="262" t="s">
        <v>38</v>
      </c>
      <c r="O9" s="264" t="s">
        <v>40</v>
      </c>
      <c r="P9" s="263" t="s">
        <v>39</v>
      </c>
      <c r="Q9" s="262" t="s">
        <v>38</v>
      </c>
      <c r="R9" s="261"/>
      <c r="S9" s="260"/>
      <c r="T9" s="331"/>
    </row>
    <row r="10" spans="1:25" s="9" customFormat="1" ht="16.5" customHeight="1">
      <c r="A10" s="315" t="s">
        <v>80</v>
      </c>
      <c r="B10" s="315"/>
      <c r="C10" s="315"/>
      <c r="D10" s="315"/>
      <c r="E10" s="316"/>
      <c r="F10" s="163">
        <v>4628</v>
      </c>
      <c r="G10" s="163">
        <v>5474</v>
      </c>
      <c r="H10" s="163">
        <v>1134540</v>
      </c>
      <c r="I10" s="163">
        <v>96</v>
      </c>
      <c r="J10" s="163">
        <v>112</v>
      </c>
      <c r="K10" s="163">
        <v>110566</v>
      </c>
      <c r="L10" s="163">
        <v>8322</v>
      </c>
      <c r="M10" s="163">
        <v>8746</v>
      </c>
      <c r="N10" s="163">
        <v>1599774</v>
      </c>
      <c r="O10" s="163">
        <v>90</v>
      </c>
      <c r="P10" s="163">
        <v>91</v>
      </c>
      <c r="Q10" s="163">
        <v>59117</v>
      </c>
      <c r="R10" s="317" t="s">
        <v>2</v>
      </c>
      <c r="S10" s="318"/>
      <c r="T10" s="318"/>
    </row>
    <row r="11" spans="1:25" s="9" customFormat="1" ht="16.5" customHeight="1">
      <c r="A11" s="156" t="s">
        <v>37</v>
      </c>
      <c r="B11" s="156"/>
      <c r="C11" s="162"/>
      <c r="D11" s="210"/>
      <c r="E11" s="211"/>
      <c r="F11" s="154">
        <v>4338</v>
      </c>
      <c r="G11" s="154">
        <v>5085</v>
      </c>
      <c r="H11" s="154">
        <v>828085</v>
      </c>
      <c r="I11" s="154">
        <v>77</v>
      </c>
      <c r="J11" s="154">
        <v>79</v>
      </c>
      <c r="K11" s="154">
        <v>10230</v>
      </c>
      <c r="L11" s="154">
        <v>8004</v>
      </c>
      <c r="M11" s="154">
        <v>8241</v>
      </c>
      <c r="N11" s="154">
        <v>971513</v>
      </c>
      <c r="O11" s="154">
        <v>78</v>
      </c>
      <c r="P11" s="154">
        <v>78</v>
      </c>
      <c r="Q11" s="154">
        <v>12840</v>
      </c>
      <c r="R11" s="215" t="s">
        <v>36</v>
      </c>
      <c r="S11" s="215"/>
      <c r="Y11" s="258"/>
    </row>
    <row r="12" spans="1:25" s="9" customFormat="1" ht="16.5" customHeight="1">
      <c r="A12" s="156" t="s">
        <v>35</v>
      </c>
      <c r="B12" s="156"/>
      <c r="C12" s="162"/>
      <c r="D12" s="210"/>
      <c r="E12" s="211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215" t="s">
        <v>34</v>
      </c>
      <c r="S12" s="215"/>
      <c r="Y12" s="257"/>
    </row>
    <row r="13" spans="1:25" s="9" customFormat="1" ht="16.5" customHeight="1">
      <c r="A13" s="156"/>
      <c r="B13" s="156" t="s">
        <v>210</v>
      </c>
      <c r="C13" s="162"/>
      <c r="D13" s="210"/>
      <c r="E13" s="211"/>
      <c r="F13" s="154">
        <v>142</v>
      </c>
      <c r="G13" s="154">
        <v>173</v>
      </c>
      <c r="H13" s="154">
        <v>106480</v>
      </c>
      <c r="I13" s="154">
        <v>6</v>
      </c>
      <c r="J13" s="154">
        <v>6</v>
      </c>
      <c r="K13" s="154">
        <v>82948</v>
      </c>
      <c r="L13" s="154">
        <v>123</v>
      </c>
      <c r="M13" s="154">
        <v>145</v>
      </c>
      <c r="N13" s="154">
        <v>96154</v>
      </c>
      <c r="O13" s="154">
        <v>3</v>
      </c>
      <c r="P13" s="154">
        <v>4</v>
      </c>
      <c r="Q13" s="154">
        <v>9241</v>
      </c>
      <c r="R13" s="215"/>
      <c r="S13" s="215" t="s">
        <v>212</v>
      </c>
      <c r="Y13" s="257"/>
    </row>
    <row r="14" spans="1:25" s="9" customFormat="1" ht="16.5" customHeight="1">
      <c r="A14" s="156" t="s">
        <v>211</v>
      </c>
      <c r="B14" s="156"/>
      <c r="C14" s="153"/>
      <c r="D14" s="153"/>
      <c r="E14" s="155"/>
      <c r="F14" s="154">
        <v>4</v>
      </c>
      <c r="G14" s="154">
        <v>6</v>
      </c>
      <c r="H14" s="154">
        <v>80671</v>
      </c>
      <c r="I14" s="154">
        <v>1</v>
      </c>
      <c r="J14" s="154">
        <v>10</v>
      </c>
      <c r="K14" s="154">
        <v>350</v>
      </c>
      <c r="L14" s="154">
        <v>8</v>
      </c>
      <c r="M14" s="154">
        <v>9</v>
      </c>
      <c r="N14" s="154">
        <v>25519</v>
      </c>
      <c r="O14" s="154" t="s">
        <v>241</v>
      </c>
      <c r="P14" s="154" t="s">
        <v>241</v>
      </c>
      <c r="Q14" s="154" t="s">
        <v>241</v>
      </c>
      <c r="R14" s="215" t="s">
        <v>213</v>
      </c>
      <c r="S14" s="215"/>
      <c r="Y14" s="215"/>
    </row>
    <row r="15" spans="1:25" s="9" customFormat="1" ht="16.5" customHeight="1">
      <c r="A15" s="156" t="s">
        <v>24</v>
      </c>
      <c r="B15" s="156"/>
      <c r="C15" s="153"/>
      <c r="D15" s="153"/>
      <c r="E15" s="155"/>
      <c r="F15" s="154">
        <v>22</v>
      </c>
      <c r="G15" s="154">
        <v>50</v>
      </c>
      <c r="H15" s="154">
        <v>19050</v>
      </c>
      <c r="I15" s="154">
        <v>4</v>
      </c>
      <c r="J15" s="154">
        <v>9</v>
      </c>
      <c r="K15" s="154">
        <v>9630</v>
      </c>
      <c r="L15" s="154">
        <v>19</v>
      </c>
      <c r="M15" s="154">
        <v>93</v>
      </c>
      <c r="N15" s="154">
        <v>89058</v>
      </c>
      <c r="O15" s="154">
        <v>1</v>
      </c>
      <c r="P15" s="154">
        <v>1</v>
      </c>
      <c r="Q15" s="154">
        <v>4</v>
      </c>
      <c r="R15" s="215" t="s">
        <v>23</v>
      </c>
      <c r="S15" s="215"/>
      <c r="Y15" s="215"/>
    </row>
    <row r="16" spans="1:25" s="9" customFormat="1" ht="16.5" customHeight="1">
      <c r="A16" s="156" t="s">
        <v>33</v>
      </c>
      <c r="B16" s="156"/>
      <c r="C16" s="153"/>
      <c r="D16" s="153"/>
      <c r="E16" s="155"/>
      <c r="F16" s="154">
        <v>26</v>
      </c>
      <c r="G16" s="154">
        <v>37</v>
      </c>
      <c r="H16" s="154">
        <v>46400</v>
      </c>
      <c r="I16" s="154">
        <v>1</v>
      </c>
      <c r="J16" s="154">
        <v>1</v>
      </c>
      <c r="K16" s="154">
        <v>1200</v>
      </c>
      <c r="L16" s="154">
        <v>63</v>
      </c>
      <c r="M16" s="154">
        <v>104</v>
      </c>
      <c r="N16" s="154">
        <v>230076</v>
      </c>
      <c r="O16" s="154">
        <v>8</v>
      </c>
      <c r="P16" s="154">
        <v>8</v>
      </c>
      <c r="Q16" s="154">
        <v>37032</v>
      </c>
      <c r="R16" s="215" t="s">
        <v>32</v>
      </c>
      <c r="S16" s="215"/>
      <c r="Y16" s="215"/>
    </row>
    <row r="17" spans="1:25" s="9" customFormat="1" ht="16.5" customHeight="1">
      <c r="A17" s="156" t="s">
        <v>31</v>
      </c>
      <c r="B17" s="156"/>
      <c r="C17" s="153"/>
      <c r="D17" s="153"/>
      <c r="E17" s="155"/>
      <c r="F17" s="154">
        <v>7</v>
      </c>
      <c r="G17" s="154">
        <v>8</v>
      </c>
      <c r="H17" s="154">
        <v>1466</v>
      </c>
      <c r="I17" s="154" t="s">
        <v>241</v>
      </c>
      <c r="J17" s="154" t="s">
        <v>241</v>
      </c>
      <c r="K17" s="154" t="s">
        <v>241</v>
      </c>
      <c r="L17" s="154">
        <v>2</v>
      </c>
      <c r="M17" s="154">
        <v>2</v>
      </c>
      <c r="N17" s="154">
        <v>252</v>
      </c>
      <c r="O17" s="154" t="s">
        <v>241</v>
      </c>
      <c r="P17" s="154" t="s">
        <v>241</v>
      </c>
      <c r="Q17" s="154" t="s">
        <v>241</v>
      </c>
      <c r="R17" s="215" t="s">
        <v>30</v>
      </c>
      <c r="S17" s="215"/>
      <c r="Y17" s="215"/>
    </row>
    <row r="18" spans="1:25" s="9" customFormat="1" ht="16.5" customHeight="1">
      <c r="A18" s="156" t="s">
        <v>215</v>
      </c>
      <c r="B18" s="156"/>
      <c r="C18" s="153"/>
      <c r="D18" s="153"/>
      <c r="E18" s="155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215" t="s">
        <v>217</v>
      </c>
      <c r="S18" s="215"/>
      <c r="Y18" s="215"/>
    </row>
    <row r="19" spans="1:25" s="9" customFormat="1" ht="16.5" customHeight="1">
      <c r="A19" s="156"/>
      <c r="B19" s="156" t="s">
        <v>214</v>
      </c>
      <c r="C19" s="153"/>
      <c r="D19" s="153"/>
      <c r="E19" s="155"/>
      <c r="F19" s="154">
        <v>1</v>
      </c>
      <c r="G19" s="158">
        <v>1</v>
      </c>
      <c r="H19" s="154">
        <v>34</v>
      </c>
      <c r="I19" s="154" t="s">
        <v>241</v>
      </c>
      <c r="J19" s="154" t="s">
        <v>241</v>
      </c>
      <c r="K19" s="154" t="s">
        <v>241</v>
      </c>
      <c r="L19" s="154">
        <v>4</v>
      </c>
      <c r="M19" s="154">
        <v>10</v>
      </c>
      <c r="N19" s="154">
        <v>19784</v>
      </c>
      <c r="O19" s="154" t="s">
        <v>241</v>
      </c>
      <c r="P19" s="154" t="s">
        <v>241</v>
      </c>
      <c r="Q19" s="154" t="s">
        <v>241</v>
      </c>
      <c r="R19" s="215"/>
      <c r="S19" s="215" t="s">
        <v>216</v>
      </c>
      <c r="Y19" s="215"/>
    </row>
    <row r="20" spans="1:25" s="9" customFormat="1" ht="16.5" customHeight="1">
      <c r="A20" s="156" t="s">
        <v>218</v>
      </c>
      <c r="B20" s="156"/>
      <c r="C20" s="153"/>
      <c r="D20" s="153"/>
      <c r="E20" s="155"/>
      <c r="F20" s="154">
        <v>1</v>
      </c>
      <c r="G20" s="158">
        <v>1</v>
      </c>
      <c r="H20" s="154">
        <v>1070</v>
      </c>
      <c r="I20" s="154" t="s">
        <v>241</v>
      </c>
      <c r="J20" s="154" t="s">
        <v>241</v>
      </c>
      <c r="K20" s="154" t="s">
        <v>241</v>
      </c>
      <c r="L20" s="154">
        <v>6</v>
      </c>
      <c r="M20" s="154">
        <v>6</v>
      </c>
      <c r="N20" s="154">
        <v>2173</v>
      </c>
      <c r="O20" s="154" t="s">
        <v>241</v>
      </c>
      <c r="P20" s="154" t="s">
        <v>241</v>
      </c>
      <c r="Q20" s="154" t="s">
        <v>241</v>
      </c>
      <c r="R20" s="215" t="s">
        <v>219</v>
      </c>
      <c r="S20" s="153"/>
      <c r="T20" s="153"/>
      <c r="X20" s="215"/>
      <c r="Y20" s="215"/>
    </row>
    <row r="21" spans="1:25" s="9" customFormat="1" ht="16.5" customHeight="1">
      <c r="A21" s="156" t="s">
        <v>29</v>
      </c>
      <c r="B21" s="156"/>
      <c r="C21" s="153"/>
      <c r="D21" s="153"/>
      <c r="E21" s="155"/>
      <c r="F21" s="154">
        <v>7</v>
      </c>
      <c r="G21" s="154">
        <v>8</v>
      </c>
      <c r="H21" s="154">
        <v>15844</v>
      </c>
      <c r="I21" s="154">
        <v>5</v>
      </c>
      <c r="J21" s="154">
        <v>5</v>
      </c>
      <c r="K21" s="154">
        <v>951</v>
      </c>
      <c r="L21" s="154">
        <v>1</v>
      </c>
      <c r="M21" s="154">
        <v>1</v>
      </c>
      <c r="N21" s="154">
        <v>1016</v>
      </c>
      <c r="O21" s="154" t="s">
        <v>241</v>
      </c>
      <c r="P21" s="154" t="s">
        <v>241</v>
      </c>
      <c r="Q21" s="154" t="s">
        <v>241</v>
      </c>
      <c r="R21" s="215" t="s">
        <v>79</v>
      </c>
      <c r="S21" s="153"/>
      <c r="T21" s="153"/>
      <c r="X21" s="215"/>
      <c r="Y21" s="215"/>
    </row>
    <row r="22" spans="1:25" s="9" customFormat="1" ht="16.5" customHeight="1">
      <c r="A22" s="156" t="s">
        <v>28</v>
      </c>
      <c r="B22" s="156"/>
      <c r="C22" s="153"/>
      <c r="D22" s="153"/>
      <c r="E22" s="155"/>
      <c r="F22" s="154" t="s">
        <v>241</v>
      </c>
      <c r="G22" s="154" t="s">
        <v>241</v>
      </c>
      <c r="H22" s="154" t="s">
        <v>241</v>
      </c>
      <c r="I22" s="154">
        <v>2</v>
      </c>
      <c r="J22" s="154">
        <v>2</v>
      </c>
      <c r="K22" s="154">
        <v>5257</v>
      </c>
      <c r="L22" s="154">
        <v>1</v>
      </c>
      <c r="M22" s="154">
        <v>1</v>
      </c>
      <c r="N22" s="154">
        <v>60</v>
      </c>
      <c r="O22" s="154" t="s">
        <v>241</v>
      </c>
      <c r="P22" s="154" t="s">
        <v>241</v>
      </c>
      <c r="Q22" s="154" t="s">
        <v>241</v>
      </c>
      <c r="R22" s="215" t="s">
        <v>27</v>
      </c>
      <c r="S22" s="153"/>
      <c r="T22" s="153"/>
      <c r="X22" s="215"/>
      <c r="Y22" s="215"/>
    </row>
    <row r="23" spans="1:25" s="9" customFormat="1" ht="16.5" customHeight="1">
      <c r="A23" s="156" t="s">
        <v>220</v>
      </c>
      <c r="B23" s="156"/>
      <c r="C23" s="153"/>
      <c r="D23" s="153"/>
      <c r="E23" s="155"/>
      <c r="F23" s="154">
        <v>2</v>
      </c>
      <c r="G23" s="154">
        <v>2</v>
      </c>
      <c r="H23" s="154">
        <v>406</v>
      </c>
      <c r="I23" s="154" t="s">
        <v>241</v>
      </c>
      <c r="J23" s="154" t="s">
        <v>241</v>
      </c>
      <c r="K23" s="154" t="s">
        <v>241</v>
      </c>
      <c r="L23" s="154">
        <v>1</v>
      </c>
      <c r="M23" s="154">
        <v>1</v>
      </c>
      <c r="N23" s="154">
        <v>48</v>
      </c>
      <c r="O23" s="154" t="s">
        <v>241</v>
      </c>
      <c r="P23" s="154" t="s">
        <v>241</v>
      </c>
      <c r="Q23" s="154" t="s">
        <v>241</v>
      </c>
      <c r="R23" s="215" t="s">
        <v>221</v>
      </c>
      <c r="S23" s="153"/>
      <c r="T23" s="153"/>
      <c r="X23" s="215"/>
      <c r="Y23" s="215"/>
    </row>
    <row r="24" spans="1:25" s="9" customFormat="1" ht="16.5" customHeight="1">
      <c r="A24" s="157" t="s">
        <v>26</v>
      </c>
      <c r="B24" s="157"/>
      <c r="C24" s="157"/>
      <c r="D24" s="157"/>
      <c r="E24" s="155"/>
      <c r="F24" s="154">
        <v>5</v>
      </c>
      <c r="G24" s="154">
        <v>5</v>
      </c>
      <c r="H24" s="154">
        <v>2895</v>
      </c>
      <c r="I24" s="154" t="s">
        <v>241</v>
      </c>
      <c r="J24" s="154" t="s">
        <v>241</v>
      </c>
      <c r="K24" s="154" t="s">
        <v>241</v>
      </c>
      <c r="L24" s="154">
        <v>34</v>
      </c>
      <c r="M24" s="154">
        <v>70</v>
      </c>
      <c r="N24" s="154">
        <v>148472</v>
      </c>
      <c r="O24" s="154" t="s">
        <v>241</v>
      </c>
      <c r="P24" s="154" t="s">
        <v>241</v>
      </c>
      <c r="Q24" s="154" t="s">
        <v>241</v>
      </c>
      <c r="R24" s="215" t="s">
        <v>25</v>
      </c>
      <c r="S24" s="153"/>
      <c r="T24" s="153"/>
      <c r="X24" s="215"/>
      <c r="Y24" s="215"/>
    </row>
    <row r="25" spans="1:25" s="9" customFormat="1" ht="16.5" customHeight="1">
      <c r="A25" s="156" t="s">
        <v>22</v>
      </c>
      <c r="B25" s="156"/>
      <c r="C25" s="153"/>
      <c r="D25" s="153"/>
      <c r="E25" s="155"/>
      <c r="F25" s="154">
        <v>2</v>
      </c>
      <c r="G25" s="154">
        <v>2</v>
      </c>
      <c r="H25" s="154">
        <v>58</v>
      </c>
      <c r="I25" s="154" t="s">
        <v>241</v>
      </c>
      <c r="J25" s="154" t="s">
        <v>241</v>
      </c>
      <c r="K25" s="154" t="s">
        <v>241</v>
      </c>
      <c r="L25" s="154" t="s">
        <v>241</v>
      </c>
      <c r="M25" s="154" t="s">
        <v>241</v>
      </c>
      <c r="N25" s="154" t="s">
        <v>241</v>
      </c>
      <c r="O25" s="154" t="s">
        <v>241</v>
      </c>
      <c r="P25" s="154" t="s">
        <v>241</v>
      </c>
      <c r="Q25" s="154" t="s">
        <v>241</v>
      </c>
      <c r="R25" s="215" t="s">
        <v>21</v>
      </c>
      <c r="S25" s="153"/>
      <c r="T25" s="153"/>
      <c r="X25" s="215"/>
      <c r="Y25" s="215"/>
    </row>
    <row r="26" spans="1:25" s="9" customFormat="1" ht="16.5" customHeight="1">
      <c r="A26" s="156" t="s">
        <v>20</v>
      </c>
      <c r="B26" s="156"/>
      <c r="C26" s="153"/>
      <c r="D26" s="153"/>
      <c r="E26" s="155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7"/>
      <c r="S26" s="153"/>
      <c r="T26" s="153"/>
    </row>
    <row r="27" spans="1:25" s="9" customFormat="1" ht="16.5" customHeight="1">
      <c r="A27" s="156"/>
      <c r="B27" s="156" t="s">
        <v>223</v>
      </c>
      <c r="C27" s="153"/>
      <c r="D27" s="153"/>
      <c r="E27" s="155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3"/>
      <c r="S27" s="153"/>
      <c r="T27" s="153"/>
    </row>
    <row r="28" spans="1:25" s="9" customFormat="1" ht="16.5" customHeight="1">
      <c r="A28" s="156"/>
      <c r="B28" s="156" t="s">
        <v>222</v>
      </c>
      <c r="C28" s="153"/>
      <c r="D28" s="153"/>
      <c r="E28" s="155"/>
      <c r="F28" s="154">
        <v>71</v>
      </c>
      <c r="G28" s="154">
        <v>96</v>
      </c>
      <c r="H28" s="154">
        <v>32081</v>
      </c>
      <c r="I28" s="154" t="s">
        <v>241</v>
      </c>
      <c r="J28" s="154" t="s">
        <v>241</v>
      </c>
      <c r="K28" s="154" t="s">
        <v>241</v>
      </c>
      <c r="L28" s="154">
        <v>56</v>
      </c>
      <c r="M28" s="154">
        <v>63</v>
      </c>
      <c r="N28" s="154">
        <v>15649</v>
      </c>
      <c r="O28" s="154" t="s">
        <v>241</v>
      </c>
      <c r="P28" s="154" t="s">
        <v>241</v>
      </c>
      <c r="Q28" s="154" t="s">
        <v>241</v>
      </c>
      <c r="R28" s="153" t="s">
        <v>224</v>
      </c>
      <c r="S28" s="153"/>
      <c r="T28" s="153"/>
    </row>
    <row r="29" spans="1:25" s="9" customFormat="1" ht="3" customHeight="1">
      <c r="A29" s="235"/>
      <c r="B29" s="235"/>
      <c r="C29" s="235"/>
      <c r="D29" s="235"/>
      <c r="E29" s="256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35"/>
      <c r="S29" s="235"/>
      <c r="T29" s="235"/>
    </row>
    <row r="30" spans="1:25" s="9" customFormat="1" ht="3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5" s="9" customFormat="1" ht="21" customHeight="1">
      <c r="C31" s="9" t="s">
        <v>341</v>
      </c>
      <c r="G31" s="19"/>
      <c r="H31" s="19"/>
    </row>
    <row r="32" spans="1:25" s="9" customFormat="1">
      <c r="C32" s="9" t="s">
        <v>388</v>
      </c>
      <c r="G32" s="19"/>
      <c r="H32" s="19"/>
    </row>
    <row r="33" spans="5:28" s="9" customFormat="1" ht="17.399999999999999"/>
    <row r="34" spans="5:28" s="9" customFormat="1" ht="17.399999999999999"/>
    <row r="35" spans="5:28" s="9" customFormat="1" ht="17.399999999999999"/>
    <row r="36" spans="5:28" s="9" customFormat="1" ht="17.399999999999999"/>
    <row r="37" spans="5:28" s="9" customFormat="1" ht="17.399999999999999"/>
    <row r="38" spans="5:28" s="9" customFormat="1" ht="17.399999999999999">
      <c r="E38" s="9" t="s">
        <v>125</v>
      </c>
    </row>
    <row r="39" spans="5:28" s="9" customFormat="1" ht="17.399999999999999"/>
    <row r="40" spans="5:28">
      <c r="Q40" s="9"/>
      <c r="Z40" s="9"/>
      <c r="AA40" s="9"/>
      <c r="AB40" s="9"/>
    </row>
    <row r="41" spans="5:28">
      <c r="Q41" s="9"/>
    </row>
    <row r="42" spans="5:28">
      <c r="Q42" s="9"/>
    </row>
    <row r="43" spans="5:28">
      <c r="Q43" s="9"/>
    </row>
    <row r="44" spans="5:28">
      <c r="K44" s="9"/>
      <c r="L44" s="9"/>
      <c r="Q44" s="9"/>
    </row>
    <row r="45" spans="5:28">
      <c r="K45" s="9"/>
      <c r="L45" s="9"/>
      <c r="Q45" s="9"/>
    </row>
    <row r="46" spans="5:28">
      <c r="K46" s="9"/>
      <c r="L46" s="9"/>
    </row>
  </sheetData>
  <mergeCells count="18">
    <mergeCell ref="L4:Q4"/>
    <mergeCell ref="L5:N5"/>
    <mergeCell ref="O5:Q5"/>
    <mergeCell ref="L6:M6"/>
    <mergeCell ref="O6:P6"/>
    <mergeCell ref="A10:E10"/>
    <mergeCell ref="R10:T10"/>
    <mergeCell ref="I5:K5"/>
    <mergeCell ref="I6:J6"/>
    <mergeCell ref="I7:J7"/>
    <mergeCell ref="L7:M7"/>
    <mergeCell ref="O7:P7"/>
    <mergeCell ref="F6:G6"/>
    <mergeCell ref="F7:G7"/>
    <mergeCell ref="A4:E9"/>
    <mergeCell ref="T4:T9"/>
    <mergeCell ref="F4:K4"/>
    <mergeCell ref="F5:H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V30"/>
  <sheetViews>
    <sheetView showGridLines="0" workbookViewId="0">
      <selection activeCell="J7" sqref="J7"/>
    </sheetView>
  </sheetViews>
  <sheetFormatPr defaultColWidth="9.125" defaultRowHeight="18"/>
  <cols>
    <col min="1" max="1" width="1.75" style="19" customWidth="1"/>
    <col min="2" max="2" width="5.875" style="19" customWidth="1"/>
    <col min="3" max="3" width="4.625" style="19" customWidth="1"/>
    <col min="4" max="5" width="6.75" style="19" customWidth="1"/>
    <col min="6" max="6" width="6.625" style="19" customWidth="1"/>
    <col min="7" max="7" width="13.75" style="19" customWidth="1"/>
    <col min="8" max="8" width="6.375" style="19" customWidth="1"/>
    <col min="9" max="9" width="6.75" style="19" customWidth="1"/>
    <col min="10" max="10" width="14" style="19" customWidth="1"/>
    <col min="11" max="11" width="6.25" style="19" customWidth="1"/>
    <col min="12" max="12" width="6.75" style="19" customWidth="1"/>
    <col min="13" max="13" width="13.875" style="19" customWidth="1"/>
    <col min="14" max="14" width="6" style="19" customWidth="1"/>
    <col min="15" max="15" width="6.875" style="19" customWidth="1"/>
    <col min="16" max="16" width="13.875" style="19" customWidth="1"/>
    <col min="17" max="17" width="1.125" style="19" customWidth="1"/>
    <col min="18" max="18" width="14.75" style="19" customWidth="1"/>
    <col min="19" max="19" width="2.25" style="19" customWidth="1"/>
    <col min="20" max="20" width="5.125" style="19" customWidth="1"/>
    <col min="21" max="16384" width="9.125" style="19"/>
  </cols>
  <sheetData>
    <row r="1" spans="1:22" s="1" customFormat="1">
      <c r="B1" s="270" t="s">
        <v>348</v>
      </c>
      <c r="C1" s="268"/>
      <c r="D1" s="270" t="s">
        <v>347</v>
      </c>
    </row>
    <row r="2" spans="1:22" s="5" customFormat="1">
      <c r="B2" s="1" t="s">
        <v>349</v>
      </c>
      <c r="C2" s="268"/>
      <c r="D2" s="269" t="s">
        <v>394</v>
      </c>
    </row>
    <row r="3" spans="1:22" s="5" customFormat="1" ht="3" customHeight="1">
      <c r="B3" s="247"/>
      <c r="C3" s="268"/>
      <c r="D3" s="247"/>
    </row>
    <row r="4" spans="1:22" s="238" customFormat="1" ht="19.5" customHeight="1">
      <c r="A4" s="332" t="s">
        <v>78</v>
      </c>
      <c r="B4" s="332"/>
      <c r="C4" s="332"/>
      <c r="D4" s="333"/>
      <c r="E4" s="338" t="s">
        <v>51</v>
      </c>
      <c r="F4" s="339"/>
      <c r="G4" s="339"/>
      <c r="H4" s="339"/>
      <c r="I4" s="339"/>
      <c r="J4" s="340"/>
      <c r="K4" s="338" t="s">
        <v>50</v>
      </c>
      <c r="L4" s="339"/>
      <c r="M4" s="339"/>
      <c r="N4" s="339"/>
      <c r="O4" s="339"/>
      <c r="P4" s="340"/>
      <c r="Q4" s="282"/>
      <c r="R4" s="332" t="s">
        <v>77</v>
      </c>
    </row>
    <row r="5" spans="1:22" s="238" customFormat="1" ht="21.75" customHeight="1">
      <c r="A5" s="334"/>
      <c r="B5" s="334"/>
      <c r="C5" s="334"/>
      <c r="D5" s="335"/>
      <c r="E5" s="338" t="s">
        <v>48</v>
      </c>
      <c r="F5" s="339"/>
      <c r="G5" s="340"/>
      <c r="H5" s="338" t="s">
        <v>47</v>
      </c>
      <c r="I5" s="339"/>
      <c r="J5" s="340"/>
      <c r="K5" s="338" t="s">
        <v>48</v>
      </c>
      <c r="L5" s="339"/>
      <c r="M5" s="340"/>
      <c r="N5" s="338" t="s">
        <v>47</v>
      </c>
      <c r="O5" s="339"/>
      <c r="P5" s="340"/>
      <c r="Q5" s="271"/>
      <c r="R5" s="334"/>
    </row>
    <row r="6" spans="1:22" s="238" customFormat="1" ht="19.5" customHeight="1">
      <c r="A6" s="334"/>
      <c r="B6" s="334"/>
      <c r="C6" s="334"/>
      <c r="D6" s="335"/>
      <c r="E6" s="341" t="s">
        <v>46</v>
      </c>
      <c r="F6" s="342"/>
      <c r="G6" s="279" t="s">
        <v>76</v>
      </c>
      <c r="H6" s="341" t="s">
        <v>46</v>
      </c>
      <c r="I6" s="342"/>
      <c r="J6" s="279" t="s">
        <v>76</v>
      </c>
      <c r="K6" s="341" t="s">
        <v>46</v>
      </c>
      <c r="L6" s="342"/>
      <c r="M6" s="279" t="s">
        <v>76</v>
      </c>
      <c r="N6" s="341" t="s">
        <v>46</v>
      </c>
      <c r="O6" s="342"/>
      <c r="P6" s="279" t="s">
        <v>76</v>
      </c>
      <c r="Q6" s="271"/>
      <c r="R6" s="334"/>
    </row>
    <row r="7" spans="1:22" s="238" customFormat="1" ht="15.6">
      <c r="A7" s="334"/>
      <c r="B7" s="334"/>
      <c r="C7" s="334"/>
      <c r="D7" s="335"/>
      <c r="E7" s="343" t="s">
        <v>44</v>
      </c>
      <c r="F7" s="344"/>
      <c r="G7" s="278" t="s">
        <v>75</v>
      </c>
      <c r="H7" s="343" t="s">
        <v>44</v>
      </c>
      <c r="I7" s="344"/>
      <c r="J7" s="278" t="s">
        <v>75</v>
      </c>
      <c r="K7" s="343" t="s">
        <v>44</v>
      </c>
      <c r="L7" s="344"/>
      <c r="M7" s="278" t="s">
        <v>75</v>
      </c>
      <c r="N7" s="343" t="s">
        <v>44</v>
      </c>
      <c r="O7" s="344"/>
      <c r="P7" s="278" t="s">
        <v>75</v>
      </c>
      <c r="Q7" s="271"/>
      <c r="R7" s="334"/>
    </row>
    <row r="8" spans="1:22" s="238" customFormat="1" ht="20.25" customHeight="1">
      <c r="A8" s="334"/>
      <c r="B8" s="334"/>
      <c r="C8" s="334"/>
      <c r="D8" s="335"/>
      <c r="E8" s="279"/>
      <c r="F8" s="281"/>
      <c r="G8" s="278" t="s">
        <v>73</v>
      </c>
      <c r="H8" s="279"/>
      <c r="I8" s="279"/>
      <c r="J8" s="280" t="s">
        <v>73</v>
      </c>
      <c r="K8" s="279"/>
      <c r="L8" s="279"/>
      <c r="M8" s="278" t="s">
        <v>73</v>
      </c>
      <c r="N8" s="279"/>
      <c r="O8" s="279"/>
      <c r="P8" s="278" t="s">
        <v>73</v>
      </c>
      <c r="Q8" s="271"/>
      <c r="R8" s="334"/>
    </row>
    <row r="9" spans="1:22" s="238" customFormat="1" ht="16.5" customHeight="1">
      <c r="A9" s="334"/>
      <c r="B9" s="334"/>
      <c r="C9" s="334"/>
      <c r="D9" s="335"/>
      <c r="E9" s="278" t="s">
        <v>42</v>
      </c>
      <c r="F9" s="278" t="s">
        <v>74</v>
      </c>
      <c r="G9" s="278" t="s">
        <v>4</v>
      </c>
      <c r="H9" s="278" t="s">
        <v>42</v>
      </c>
      <c r="I9" s="278" t="s">
        <v>74</v>
      </c>
      <c r="J9" s="278" t="s">
        <v>4</v>
      </c>
      <c r="K9" s="278" t="s">
        <v>42</v>
      </c>
      <c r="L9" s="278" t="s">
        <v>74</v>
      </c>
      <c r="M9" s="278" t="s">
        <v>4</v>
      </c>
      <c r="N9" s="278" t="s">
        <v>42</v>
      </c>
      <c r="O9" s="278" t="s">
        <v>74</v>
      </c>
      <c r="P9" s="278" t="s">
        <v>4</v>
      </c>
      <c r="Q9" s="275"/>
      <c r="R9" s="334"/>
    </row>
    <row r="10" spans="1:22" s="238" customFormat="1" ht="16.5" customHeight="1">
      <c r="A10" s="336"/>
      <c r="B10" s="336"/>
      <c r="C10" s="336"/>
      <c r="D10" s="337"/>
      <c r="E10" s="277" t="s">
        <v>40</v>
      </c>
      <c r="F10" s="277" t="s">
        <v>39</v>
      </c>
      <c r="G10" s="277" t="s">
        <v>38</v>
      </c>
      <c r="H10" s="277" t="s">
        <v>40</v>
      </c>
      <c r="I10" s="277" t="s">
        <v>39</v>
      </c>
      <c r="J10" s="277" t="s">
        <v>38</v>
      </c>
      <c r="K10" s="277" t="s">
        <v>40</v>
      </c>
      <c r="L10" s="277" t="s">
        <v>39</v>
      </c>
      <c r="M10" s="277" t="s">
        <v>38</v>
      </c>
      <c r="N10" s="277" t="s">
        <v>40</v>
      </c>
      <c r="O10" s="277" t="s">
        <v>39</v>
      </c>
      <c r="P10" s="277" t="s">
        <v>38</v>
      </c>
      <c r="Q10" s="276"/>
      <c r="R10" s="336"/>
    </row>
    <row r="11" spans="1:22" s="9" customFormat="1" ht="18.600000000000001" customHeight="1">
      <c r="A11" s="191" t="s">
        <v>72</v>
      </c>
      <c r="B11" s="187"/>
      <c r="C11" s="187"/>
      <c r="D11" s="190"/>
      <c r="E11" s="189">
        <v>776</v>
      </c>
      <c r="F11" s="189">
        <v>783</v>
      </c>
      <c r="G11" s="189">
        <v>30627</v>
      </c>
      <c r="H11" s="189" t="s">
        <v>241</v>
      </c>
      <c r="I11" s="189" t="s">
        <v>241</v>
      </c>
      <c r="J11" s="189" t="s">
        <v>241</v>
      </c>
      <c r="K11" s="189">
        <v>154</v>
      </c>
      <c r="L11" s="189">
        <v>154</v>
      </c>
      <c r="M11" s="189">
        <v>16906</v>
      </c>
      <c r="N11" s="189" t="s">
        <v>241</v>
      </c>
      <c r="O11" s="189" t="s">
        <v>241</v>
      </c>
      <c r="P11" s="189" t="s">
        <v>241</v>
      </c>
      <c r="Q11" s="273" t="s">
        <v>71</v>
      </c>
      <c r="R11" s="272"/>
    </row>
    <row r="12" spans="1:22" s="9" customFormat="1" ht="18.600000000000001" customHeight="1">
      <c r="A12" s="185"/>
      <c r="B12" s="184" t="s">
        <v>70</v>
      </c>
      <c r="C12" s="193"/>
      <c r="D12" s="187"/>
      <c r="E12" s="189">
        <v>250</v>
      </c>
      <c r="F12" s="182">
        <v>251</v>
      </c>
      <c r="G12" s="182">
        <v>10449</v>
      </c>
      <c r="H12" s="182" t="s">
        <v>241</v>
      </c>
      <c r="I12" s="182" t="s">
        <v>241</v>
      </c>
      <c r="J12" s="182" t="s">
        <v>241</v>
      </c>
      <c r="K12" s="182">
        <v>88</v>
      </c>
      <c r="L12" s="182">
        <v>88</v>
      </c>
      <c r="M12" s="182">
        <v>8040</v>
      </c>
      <c r="N12" s="182" t="s">
        <v>241</v>
      </c>
      <c r="O12" s="182" t="s">
        <v>241</v>
      </c>
      <c r="P12" s="182" t="s">
        <v>241</v>
      </c>
      <c r="Q12" s="271"/>
      <c r="R12" s="274" t="s">
        <v>69</v>
      </c>
    </row>
    <row r="13" spans="1:22" s="9" customFormat="1" ht="18.600000000000001" customHeight="1">
      <c r="A13" s="185"/>
      <c r="B13" s="184" t="s">
        <v>225</v>
      </c>
      <c r="C13" s="181"/>
      <c r="D13" s="181"/>
      <c r="E13" s="182">
        <v>2</v>
      </c>
      <c r="F13" s="182">
        <v>2</v>
      </c>
      <c r="G13" s="182">
        <v>68</v>
      </c>
      <c r="H13" s="182" t="s">
        <v>241</v>
      </c>
      <c r="I13" s="182" t="s">
        <v>241</v>
      </c>
      <c r="J13" s="182" t="s">
        <v>241</v>
      </c>
      <c r="K13" s="182" t="s">
        <v>241</v>
      </c>
      <c r="L13" s="182" t="s">
        <v>241</v>
      </c>
      <c r="M13" s="182" t="s">
        <v>241</v>
      </c>
      <c r="N13" s="182" t="s">
        <v>241</v>
      </c>
      <c r="O13" s="182" t="s">
        <v>241</v>
      </c>
      <c r="P13" s="182" t="s">
        <v>241</v>
      </c>
      <c r="Q13" s="271"/>
      <c r="R13" s="271" t="s">
        <v>226</v>
      </c>
    </row>
    <row r="14" spans="1:22" s="9" customFormat="1" ht="18.600000000000001" customHeight="1">
      <c r="A14" s="184"/>
      <c r="B14" s="181" t="s">
        <v>68</v>
      </c>
      <c r="C14" s="181"/>
      <c r="D14" s="183"/>
      <c r="E14" s="182">
        <v>4</v>
      </c>
      <c r="F14" s="182">
        <v>10</v>
      </c>
      <c r="G14" s="182">
        <v>1304</v>
      </c>
      <c r="H14" s="182" t="s">
        <v>241</v>
      </c>
      <c r="I14" s="182" t="s">
        <v>241</v>
      </c>
      <c r="J14" s="182" t="s">
        <v>241</v>
      </c>
      <c r="K14" s="182">
        <v>2</v>
      </c>
      <c r="L14" s="182">
        <v>2</v>
      </c>
      <c r="M14" s="182">
        <v>5745</v>
      </c>
      <c r="N14" s="182" t="s">
        <v>241</v>
      </c>
      <c r="O14" s="182" t="s">
        <v>241</v>
      </c>
      <c r="P14" s="182" t="s">
        <v>241</v>
      </c>
      <c r="Q14" s="181"/>
      <c r="R14" s="271" t="s">
        <v>67</v>
      </c>
      <c r="U14" s="271"/>
      <c r="V14" s="271"/>
    </row>
    <row r="15" spans="1:22" s="9" customFormat="1" ht="18.600000000000001" customHeight="1">
      <c r="A15" s="184"/>
      <c r="B15" s="181" t="s">
        <v>66</v>
      </c>
      <c r="C15" s="181"/>
      <c r="D15" s="183"/>
      <c r="E15" s="182">
        <v>518</v>
      </c>
      <c r="F15" s="182">
        <v>518</v>
      </c>
      <c r="G15" s="182">
        <v>18726</v>
      </c>
      <c r="H15" s="182" t="s">
        <v>241</v>
      </c>
      <c r="I15" s="182" t="s">
        <v>241</v>
      </c>
      <c r="J15" s="182" t="s">
        <v>241</v>
      </c>
      <c r="K15" s="182">
        <v>64</v>
      </c>
      <c r="L15" s="182">
        <v>64</v>
      </c>
      <c r="M15" s="182">
        <v>3121</v>
      </c>
      <c r="N15" s="182" t="s">
        <v>241</v>
      </c>
      <c r="O15" s="182" t="s">
        <v>241</v>
      </c>
      <c r="P15" s="182" t="s">
        <v>241</v>
      </c>
      <c r="Q15" s="181"/>
      <c r="R15" s="271" t="s">
        <v>65</v>
      </c>
      <c r="U15" s="271"/>
    </row>
    <row r="16" spans="1:22" s="9" customFormat="1" ht="18.600000000000001" customHeight="1">
      <c r="A16" s="181"/>
      <c r="B16" s="181" t="s">
        <v>54</v>
      </c>
      <c r="C16" s="181"/>
      <c r="D16" s="183"/>
      <c r="E16" s="182">
        <v>2</v>
      </c>
      <c r="F16" s="182">
        <v>2</v>
      </c>
      <c r="G16" s="182">
        <v>80</v>
      </c>
      <c r="H16" s="182" t="s">
        <v>241</v>
      </c>
      <c r="I16" s="182" t="s">
        <v>241</v>
      </c>
      <c r="J16" s="182" t="s">
        <v>241</v>
      </c>
      <c r="K16" s="182" t="s">
        <v>241</v>
      </c>
      <c r="L16" s="182" t="s">
        <v>241</v>
      </c>
      <c r="M16" s="182" t="s">
        <v>241</v>
      </c>
      <c r="N16" s="182" t="s">
        <v>241</v>
      </c>
      <c r="O16" s="182" t="s">
        <v>241</v>
      </c>
      <c r="P16" s="182" t="s">
        <v>241</v>
      </c>
      <c r="Q16" s="181"/>
      <c r="R16" s="271" t="s">
        <v>19</v>
      </c>
      <c r="U16" s="271"/>
    </row>
    <row r="17" spans="1:22" s="9" customFormat="1" ht="18.600000000000001" customHeight="1">
      <c r="A17" s="191" t="s">
        <v>64</v>
      </c>
      <c r="B17" s="187"/>
      <c r="C17" s="187"/>
      <c r="D17" s="190"/>
      <c r="E17" s="189">
        <v>28</v>
      </c>
      <c r="F17" s="189">
        <v>28</v>
      </c>
      <c r="G17" s="189">
        <v>6708</v>
      </c>
      <c r="H17" s="189" t="s">
        <v>241</v>
      </c>
      <c r="I17" s="189" t="s">
        <v>241</v>
      </c>
      <c r="J17" s="189" t="s">
        <v>241</v>
      </c>
      <c r="K17" s="189">
        <v>55</v>
      </c>
      <c r="L17" s="189">
        <v>59</v>
      </c>
      <c r="M17" s="189">
        <v>30582</v>
      </c>
      <c r="N17" s="189" t="s">
        <v>241</v>
      </c>
      <c r="O17" s="189" t="s">
        <v>241</v>
      </c>
      <c r="P17" s="189" t="s">
        <v>241</v>
      </c>
      <c r="Q17" s="273" t="s">
        <v>63</v>
      </c>
      <c r="R17" s="272"/>
      <c r="U17" s="271"/>
    </row>
    <row r="18" spans="1:22" s="9" customFormat="1" ht="18.600000000000001" customHeight="1">
      <c r="A18" s="184"/>
      <c r="B18" s="181" t="s">
        <v>62</v>
      </c>
      <c r="C18" s="181"/>
      <c r="D18" s="183"/>
      <c r="E18" s="182">
        <v>1</v>
      </c>
      <c r="F18" s="182">
        <v>1</v>
      </c>
      <c r="G18" s="182">
        <v>112</v>
      </c>
      <c r="H18" s="182" t="s">
        <v>241</v>
      </c>
      <c r="I18" s="182" t="s">
        <v>241</v>
      </c>
      <c r="J18" s="182" t="s">
        <v>241</v>
      </c>
      <c r="K18" s="182">
        <v>1</v>
      </c>
      <c r="L18" s="182">
        <v>1</v>
      </c>
      <c r="M18" s="182">
        <v>250</v>
      </c>
      <c r="N18" s="182" t="s">
        <v>241</v>
      </c>
      <c r="O18" s="182" t="s">
        <v>241</v>
      </c>
      <c r="P18" s="182" t="s">
        <v>241</v>
      </c>
      <c r="Q18" s="271"/>
      <c r="R18" s="271" t="s">
        <v>61</v>
      </c>
    </row>
    <row r="19" spans="1:22" s="9" customFormat="1" ht="18.600000000000001" customHeight="1">
      <c r="A19" s="185"/>
      <c r="B19" s="185" t="s">
        <v>60</v>
      </c>
      <c r="C19" s="185"/>
      <c r="D19" s="183"/>
      <c r="E19" s="182">
        <v>2</v>
      </c>
      <c r="F19" s="182">
        <v>2</v>
      </c>
      <c r="G19" s="182">
        <v>2536</v>
      </c>
      <c r="H19" s="182" t="s">
        <v>241</v>
      </c>
      <c r="I19" s="182" t="s">
        <v>241</v>
      </c>
      <c r="J19" s="182" t="s">
        <v>241</v>
      </c>
      <c r="K19" s="182">
        <v>8</v>
      </c>
      <c r="L19" s="182">
        <v>8</v>
      </c>
      <c r="M19" s="182">
        <v>15004</v>
      </c>
      <c r="N19" s="182" t="s">
        <v>241</v>
      </c>
      <c r="O19" s="182" t="s">
        <v>241</v>
      </c>
      <c r="P19" s="182" t="s">
        <v>241</v>
      </c>
      <c r="Q19" s="271"/>
      <c r="R19" s="271" t="s">
        <v>59</v>
      </c>
    </row>
    <row r="20" spans="1:22" s="9" customFormat="1" ht="18.600000000000001" customHeight="1">
      <c r="A20" s="184"/>
      <c r="B20" s="181" t="s">
        <v>58</v>
      </c>
      <c r="C20" s="181"/>
      <c r="D20" s="183"/>
      <c r="E20" s="182">
        <v>3</v>
      </c>
      <c r="F20" s="182">
        <v>3</v>
      </c>
      <c r="G20" s="182">
        <v>516</v>
      </c>
      <c r="H20" s="182" t="s">
        <v>241</v>
      </c>
      <c r="I20" s="182" t="s">
        <v>241</v>
      </c>
      <c r="J20" s="182" t="s">
        <v>241</v>
      </c>
      <c r="K20" s="182">
        <v>3</v>
      </c>
      <c r="L20" s="182">
        <v>3</v>
      </c>
      <c r="M20" s="182">
        <v>3753</v>
      </c>
      <c r="N20" s="182" t="s">
        <v>241</v>
      </c>
      <c r="O20" s="182" t="s">
        <v>241</v>
      </c>
      <c r="P20" s="182" t="s">
        <v>241</v>
      </c>
      <c r="Q20" s="181"/>
      <c r="R20" s="271" t="s">
        <v>57</v>
      </c>
    </row>
    <row r="21" spans="1:22" s="9" customFormat="1" ht="18.600000000000001" customHeight="1">
      <c r="A21" s="184"/>
      <c r="B21" s="181" t="s">
        <v>56</v>
      </c>
      <c r="C21" s="181"/>
      <c r="D21" s="183"/>
      <c r="E21" s="182">
        <v>11</v>
      </c>
      <c r="F21" s="182">
        <v>11</v>
      </c>
      <c r="G21" s="182">
        <v>2113</v>
      </c>
      <c r="H21" s="182" t="s">
        <v>241</v>
      </c>
      <c r="I21" s="182" t="s">
        <v>241</v>
      </c>
      <c r="J21" s="182" t="s">
        <v>241</v>
      </c>
      <c r="K21" s="182">
        <v>5</v>
      </c>
      <c r="L21" s="182">
        <v>5</v>
      </c>
      <c r="M21" s="182">
        <v>1653</v>
      </c>
      <c r="N21" s="182" t="s">
        <v>241</v>
      </c>
      <c r="O21" s="182" t="s">
        <v>241</v>
      </c>
      <c r="P21" s="182" t="s">
        <v>241</v>
      </c>
      <c r="Q21" s="181"/>
      <c r="R21" s="271" t="s">
        <v>55</v>
      </c>
      <c r="U21" s="271"/>
      <c r="V21" s="271"/>
    </row>
    <row r="22" spans="1:22" s="9" customFormat="1" ht="18.600000000000001" customHeight="1">
      <c r="A22" s="178"/>
      <c r="B22" s="178" t="s">
        <v>54</v>
      </c>
      <c r="C22" s="178"/>
      <c r="D22" s="180"/>
      <c r="E22" s="179">
        <v>11</v>
      </c>
      <c r="F22" s="179">
        <v>11</v>
      </c>
      <c r="G22" s="179">
        <v>1431</v>
      </c>
      <c r="H22" s="179" t="s">
        <v>241</v>
      </c>
      <c r="I22" s="179" t="s">
        <v>241</v>
      </c>
      <c r="J22" s="179" t="s">
        <v>241</v>
      </c>
      <c r="K22" s="179">
        <v>38</v>
      </c>
      <c r="L22" s="179">
        <v>42</v>
      </c>
      <c r="M22" s="179">
        <v>9922</v>
      </c>
      <c r="N22" s="179" t="s">
        <v>241</v>
      </c>
      <c r="O22" s="179" t="s">
        <v>241</v>
      </c>
      <c r="P22" s="179" t="s">
        <v>241</v>
      </c>
      <c r="Q22" s="178"/>
      <c r="R22" s="178" t="s">
        <v>19</v>
      </c>
      <c r="U22" s="271"/>
      <c r="V22" s="271"/>
    </row>
    <row r="23" spans="1:22" s="9" customFormat="1" ht="3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22" s="9" customFormat="1">
      <c r="B24" s="238" t="s">
        <v>345</v>
      </c>
      <c r="F24" s="19"/>
      <c r="G24" s="19"/>
    </row>
    <row r="25" spans="1:22" s="9" customFormat="1" ht="18" customHeight="1">
      <c r="B25" s="238" t="s">
        <v>385</v>
      </c>
      <c r="F25" s="19"/>
      <c r="G25" s="19"/>
    </row>
    <row r="26" spans="1:22" s="9" customFormat="1" ht="17.399999999999999"/>
    <row r="27" spans="1:22" s="9" customFormat="1" ht="17.399999999999999"/>
    <row r="28" spans="1:22" s="9" customFormat="1" ht="17.399999999999999"/>
    <row r="29" spans="1:22" s="9" customFormat="1" ht="17.399999999999999"/>
    <row r="30" spans="1:22" s="9" customFormat="1" ht="17.399999999999999"/>
  </sheetData>
  <mergeCells count="16">
    <mergeCell ref="N5:P5"/>
    <mergeCell ref="R4:R10"/>
    <mergeCell ref="K4:P4"/>
    <mergeCell ref="E6:F6"/>
    <mergeCell ref="E7:F7"/>
    <mergeCell ref="K5:M5"/>
    <mergeCell ref="K6:L6"/>
    <mergeCell ref="N6:O6"/>
    <mergeCell ref="K7:L7"/>
    <mergeCell ref="N7:O7"/>
    <mergeCell ref="A4:D10"/>
    <mergeCell ref="E4:J4"/>
    <mergeCell ref="E5:G5"/>
    <mergeCell ref="H5:J5"/>
    <mergeCell ref="H6:I6"/>
    <mergeCell ref="H7:I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L41"/>
  <sheetViews>
    <sheetView showGridLines="0" topLeftCell="G22" workbookViewId="0">
      <selection activeCell="N26" sqref="N26"/>
    </sheetView>
  </sheetViews>
  <sheetFormatPr defaultColWidth="9.125" defaultRowHeight="18"/>
  <cols>
    <col min="1" max="1" width="1.75" style="38" customWidth="1"/>
    <col min="2" max="2" width="6" style="38" customWidth="1"/>
    <col min="3" max="3" width="5.375" style="38" customWidth="1"/>
    <col min="4" max="4" width="26.625" style="38" customWidth="1"/>
    <col min="5" max="5" width="16.875" style="38" customWidth="1"/>
    <col min="6" max="9" width="11.125" style="38" customWidth="1"/>
    <col min="10" max="10" width="1.75" style="38" customWidth="1"/>
    <col min="11" max="11" width="42.25" style="38" customWidth="1"/>
    <col min="12" max="12" width="2.75" style="37" customWidth="1"/>
    <col min="13" max="13" width="4.75" style="37" customWidth="1"/>
    <col min="14" max="16384" width="9.125" style="37"/>
  </cols>
  <sheetData>
    <row r="1" spans="1:12" s="67" customFormat="1" ht="19.5" customHeight="1">
      <c r="A1" s="65"/>
      <c r="B1" s="65" t="s">
        <v>0</v>
      </c>
      <c r="C1" s="66">
        <v>12.1</v>
      </c>
      <c r="D1" s="65" t="s">
        <v>328</v>
      </c>
      <c r="E1" s="65"/>
      <c r="F1" s="65"/>
      <c r="G1" s="65"/>
      <c r="H1" s="65"/>
      <c r="I1" s="65"/>
      <c r="J1" s="65"/>
      <c r="K1" s="65"/>
    </row>
    <row r="2" spans="1:12" s="63" customFormat="1" ht="18.75" customHeight="1">
      <c r="A2" s="64"/>
      <c r="B2" s="65" t="s">
        <v>193</v>
      </c>
      <c r="C2" s="66">
        <v>12.1</v>
      </c>
      <c r="D2" s="65" t="s">
        <v>327</v>
      </c>
      <c r="E2" s="64"/>
      <c r="F2" s="64"/>
      <c r="G2" s="64"/>
      <c r="H2" s="64"/>
      <c r="I2" s="64"/>
      <c r="J2" s="64"/>
      <c r="K2" s="64"/>
    </row>
    <row r="3" spans="1:12" ht="2.25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2" s="41" customFormat="1" ht="16.5" customHeight="1">
      <c r="A4" s="113"/>
      <c r="B4" s="113"/>
      <c r="C4" s="113"/>
      <c r="D4" s="113"/>
      <c r="E4" s="112"/>
      <c r="F4" s="345" t="s">
        <v>140</v>
      </c>
      <c r="G4" s="346"/>
      <c r="H4" s="345" t="s">
        <v>7</v>
      </c>
      <c r="I4" s="346"/>
      <c r="J4" s="112"/>
      <c r="K4" s="62"/>
      <c r="L4" s="60"/>
    </row>
    <row r="5" spans="1:12" s="41" customFormat="1" ht="17.25" customHeight="1">
      <c r="A5" s="347" t="s">
        <v>141</v>
      </c>
      <c r="B5" s="347"/>
      <c r="C5" s="347"/>
      <c r="D5" s="348"/>
      <c r="E5" s="111" t="s">
        <v>142</v>
      </c>
      <c r="F5" s="349" t="s">
        <v>206</v>
      </c>
      <c r="G5" s="350"/>
      <c r="H5" s="349" t="s">
        <v>200</v>
      </c>
      <c r="I5" s="350"/>
      <c r="J5" s="110"/>
      <c r="K5" s="109" t="s">
        <v>143</v>
      </c>
      <c r="L5" s="60"/>
    </row>
    <row r="6" spans="1:12" s="41" customFormat="1" ht="17.25" customHeight="1">
      <c r="A6" s="347" t="s">
        <v>144</v>
      </c>
      <c r="B6" s="347"/>
      <c r="C6" s="347"/>
      <c r="D6" s="348"/>
      <c r="E6" s="111" t="s">
        <v>209</v>
      </c>
      <c r="F6" s="111" t="s">
        <v>139</v>
      </c>
      <c r="G6" s="111" t="s">
        <v>145</v>
      </c>
      <c r="H6" s="111" t="s">
        <v>139</v>
      </c>
      <c r="I6" s="110" t="s">
        <v>145</v>
      </c>
      <c r="J6" s="110"/>
      <c r="K6" s="109" t="s">
        <v>146</v>
      </c>
      <c r="L6" s="60"/>
    </row>
    <row r="7" spans="1:12" s="41" customFormat="1" ht="15.75" customHeight="1">
      <c r="A7" s="108"/>
      <c r="B7" s="108"/>
      <c r="C7" s="108"/>
      <c r="D7" s="108"/>
      <c r="E7" s="106"/>
      <c r="F7" s="107" t="s">
        <v>147</v>
      </c>
      <c r="G7" s="107" t="s">
        <v>148</v>
      </c>
      <c r="H7" s="107" t="s">
        <v>147</v>
      </c>
      <c r="I7" s="107" t="s">
        <v>148</v>
      </c>
      <c r="J7" s="106"/>
      <c r="K7" s="61"/>
      <c r="L7" s="60"/>
    </row>
    <row r="8" spans="1:12" s="68" customFormat="1" ht="18.75" customHeight="1">
      <c r="A8" s="305" t="s">
        <v>80</v>
      </c>
      <c r="B8" s="305"/>
      <c r="C8" s="305"/>
      <c r="D8" s="306"/>
      <c r="E8" s="102">
        <v>68301</v>
      </c>
      <c r="F8" s="102">
        <v>280186</v>
      </c>
      <c r="G8" s="102">
        <v>100</v>
      </c>
      <c r="H8" s="105">
        <v>173999</v>
      </c>
      <c r="I8" s="102">
        <v>100</v>
      </c>
      <c r="J8" s="104"/>
      <c r="K8" s="76" t="s">
        <v>2</v>
      </c>
    </row>
    <row r="9" spans="1:12" s="100" customFormat="1" ht="16.5" customHeight="1">
      <c r="A9" s="100" t="s">
        <v>372</v>
      </c>
      <c r="D9" s="103"/>
      <c r="E9" s="102">
        <v>68301</v>
      </c>
      <c r="F9" s="102">
        <v>280186</v>
      </c>
      <c r="G9" s="102">
        <v>100</v>
      </c>
      <c r="H9" s="102">
        <v>173999</v>
      </c>
      <c r="I9" s="102">
        <v>100</v>
      </c>
      <c r="J9" s="101" t="s">
        <v>195</v>
      </c>
    </row>
    <row r="10" spans="1:12" s="100" customFormat="1" ht="3" customHeight="1">
      <c r="D10" s="103"/>
      <c r="E10" s="102"/>
      <c r="F10" s="102"/>
      <c r="G10" s="102"/>
      <c r="H10" s="98"/>
      <c r="I10" s="102"/>
      <c r="J10" s="101"/>
    </row>
    <row r="11" spans="1:12" s="96" customFormat="1" ht="14.25" customHeight="1">
      <c r="B11" s="96" t="s">
        <v>149</v>
      </c>
      <c r="D11" s="99"/>
      <c r="E11" s="98">
        <v>66927</v>
      </c>
      <c r="F11" s="98">
        <v>141206</v>
      </c>
      <c r="G11" s="98">
        <v>50</v>
      </c>
      <c r="H11" s="98">
        <v>40172</v>
      </c>
      <c r="I11" s="98">
        <v>23</v>
      </c>
      <c r="J11" s="97"/>
      <c r="K11" s="96" t="s">
        <v>150</v>
      </c>
    </row>
    <row r="12" spans="1:12" s="96" customFormat="1" ht="14.25" customHeight="1">
      <c r="B12" s="96" t="s">
        <v>151</v>
      </c>
      <c r="D12" s="99"/>
      <c r="E12" s="98">
        <v>607</v>
      </c>
      <c r="F12" s="98">
        <v>12084</v>
      </c>
      <c r="G12" s="98">
        <v>4</v>
      </c>
      <c r="H12" s="98">
        <v>10488</v>
      </c>
      <c r="I12" s="98">
        <v>6</v>
      </c>
      <c r="J12" s="97"/>
      <c r="K12" s="96" t="s">
        <v>152</v>
      </c>
    </row>
    <row r="13" spans="1:12" s="96" customFormat="1" ht="14.25" customHeight="1">
      <c r="B13" s="96" t="s">
        <v>153</v>
      </c>
      <c r="D13" s="99"/>
      <c r="E13" s="98">
        <v>143</v>
      </c>
      <c r="F13" s="98">
        <v>4107</v>
      </c>
      <c r="G13" s="98">
        <v>2</v>
      </c>
      <c r="H13" s="98">
        <v>3507</v>
      </c>
      <c r="I13" s="98">
        <v>2</v>
      </c>
      <c r="J13" s="97"/>
      <c r="K13" s="96" t="s">
        <v>154</v>
      </c>
    </row>
    <row r="14" spans="1:12" s="96" customFormat="1" ht="14.25" customHeight="1">
      <c r="B14" s="96" t="s">
        <v>155</v>
      </c>
      <c r="D14" s="99"/>
      <c r="E14" s="98">
        <v>273</v>
      </c>
      <c r="F14" s="98">
        <v>10408</v>
      </c>
      <c r="G14" s="98">
        <v>4</v>
      </c>
      <c r="H14" s="98">
        <v>9185</v>
      </c>
      <c r="I14" s="98">
        <v>5</v>
      </c>
      <c r="J14" s="97"/>
      <c r="K14" s="96" t="s">
        <v>156</v>
      </c>
    </row>
    <row r="15" spans="1:12" s="96" customFormat="1" ht="14.25" customHeight="1">
      <c r="B15" s="96" t="s">
        <v>157</v>
      </c>
      <c r="D15" s="99"/>
      <c r="E15" s="98">
        <v>244</v>
      </c>
      <c r="F15" s="98">
        <v>22000</v>
      </c>
      <c r="G15" s="98">
        <v>8</v>
      </c>
      <c r="H15" s="98">
        <v>20718</v>
      </c>
      <c r="I15" s="98">
        <v>12</v>
      </c>
      <c r="J15" s="97"/>
      <c r="K15" s="96" t="s">
        <v>158</v>
      </c>
    </row>
    <row r="16" spans="1:12" s="96" customFormat="1" ht="14.25" customHeight="1">
      <c r="B16" s="96" t="s">
        <v>159</v>
      </c>
      <c r="D16" s="99"/>
      <c r="E16" s="98">
        <v>107</v>
      </c>
      <c r="F16" s="98">
        <v>90381</v>
      </c>
      <c r="G16" s="98">
        <v>32</v>
      </c>
      <c r="H16" s="98">
        <v>89929</v>
      </c>
      <c r="I16" s="98">
        <v>52</v>
      </c>
      <c r="J16" s="97"/>
      <c r="K16" s="96" t="s">
        <v>160</v>
      </c>
    </row>
    <row r="17" spans="1:11" s="100" customFormat="1" ht="15.75" customHeight="1">
      <c r="A17" s="100" t="s">
        <v>144</v>
      </c>
      <c r="D17" s="103"/>
      <c r="E17" s="102">
        <v>68301</v>
      </c>
      <c r="F17" s="102">
        <v>280186</v>
      </c>
      <c r="G17" s="102">
        <v>100</v>
      </c>
      <c r="H17" s="105">
        <v>173999</v>
      </c>
      <c r="I17" s="102">
        <v>100</v>
      </c>
      <c r="J17" s="101" t="s">
        <v>146</v>
      </c>
    </row>
    <row r="18" spans="1:11" s="100" customFormat="1" ht="3.75" customHeight="1">
      <c r="D18" s="103"/>
      <c r="E18" s="102"/>
      <c r="F18" s="102"/>
      <c r="G18" s="102"/>
      <c r="H18" s="102"/>
      <c r="I18" s="102"/>
      <c r="J18" s="101"/>
    </row>
    <row r="19" spans="1:11" s="96" customFormat="1" ht="14.25" customHeight="1">
      <c r="B19" s="96" t="s">
        <v>183</v>
      </c>
      <c r="D19" s="99"/>
      <c r="E19" s="98">
        <v>8384</v>
      </c>
      <c r="F19" s="98">
        <v>121803</v>
      </c>
      <c r="G19" s="98">
        <v>43</v>
      </c>
      <c r="H19" s="98">
        <v>105999</v>
      </c>
      <c r="I19" s="98">
        <v>61</v>
      </c>
      <c r="J19" s="97"/>
      <c r="K19" s="96" t="s">
        <v>184</v>
      </c>
    </row>
    <row r="20" spans="1:11" s="96" customFormat="1" ht="14.25" customHeight="1">
      <c r="B20" s="96" t="s">
        <v>161</v>
      </c>
      <c r="D20" s="99"/>
      <c r="E20" s="98"/>
      <c r="F20" s="98"/>
      <c r="G20" s="98"/>
      <c r="H20" s="98"/>
      <c r="I20" s="98"/>
      <c r="J20" s="97"/>
      <c r="K20" s="96" t="s">
        <v>162</v>
      </c>
    </row>
    <row r="21" spans="1:11" s="96" customFormat="1" ht="14.25" customHeight="1">
      <c r="B21" s="96" t="s">
        <v>163</v>
      </c>
      <c r="D21" s="99"/>
      <c r="E21" s="98">
        <v>5841</v>
      </c>
      <c r="F21" s="98">
        <v>17093</v>
      </c>
      <c r="G21" s="98">
        <v>6</v>
      </c>
      <c r="H21" s="98">
        <v>8948</v>
      </c>
      <c r="I21" s="98">
        <v>5</v>
      </c>
      <c r="J21" s="97"/>
      <c r="K21" s="96" t="s">
        <v>164</v>
      </c>
    </row>
    <row r="22" spans="1:11" s="96" customFormat="1" ht="14.25" customHeight="1">
      <c r="B22" s="96" t="s">
        <v>165</v>
      </c>
      <c r="D22" s="99"/>
      <c r="E22" s="98">
        <v>1590</v>
      </c>
      <c r="F22" s="98">
        <v>8427</v>
      </c>
      <c r="G22" s="98">
        <v>3</v>
      </c>
      <c r="H22" s="98">
        <v>5512</v>
      </c>
      <c r="I22" s="98">
        <v>3</v>
      </c>
      <c r="J22" s="97"/>
      <c r="K22" s="96" t="s">
        <v>166</v>
      </c>
    </row>
    <row r="23" spans="1:11" s="96" customFormat="1" ht="14.25" customHeight="1">
      <c r="B23" s="96" t="s">
        <v>167</v>
      </c>
      <c r="D23" s="99"/>
      <c r="E23" s="98">
        <v>30172</v>
      </c>
      <c r="F23" s="98">
        <v>68601</v>
      </c>
      <c r="G23" s="98">
        <v>25</v>
      </c>
      <c r="H23" s="98">
        <v>21484</v>
      </c>
      <c r="I23" s="98">
        <v>12</v>
      </c>
      <c r="J23" s="97"/>
      <c r="K23" s="96" t="s">
        <v>168</v>
      </c>
    </row>
    <row r="24" spans="1:11" s="96" customFormat="1" ht="14.25" customHeight="1">
      <c r="B24" s="96" t="s">
        <v>169</v>
      </c>
      <c r="D24" s="99"/>
      <c r="E24" s="98">
        <v>9548</v>
      </c>
      <c r="F24" s="98">
        <v>28268</v>
      </c>
      <c r="G24" s="98">
        <v>10</v>
      </c>
      <c r="H24" s="98">
        <v>12721</v>
      </c>
      <c r="I24" s="98">
        <v>7</v>
      </c>
      <c r="J24" s="97"/>
      <c r="K24" s="96" t="s">
        <v>170</v>
      </c>
    </row>
    <row r="25" spans="1:11" s="96" customFormat="1" ht="14.25" customHeight="1">
      <c r="B25" s="96" t="s">
        <v>181</v>
      </c>
      <c r="D25" s="99"/>
      <c r="E25" s="98">
        <v>6242</v>
      </c>
      <c r="F25" s="98">
        <v>8756</v>
      </c>
      <c r="G25" s="98">
        <v>3</v>
      </c>
      <c r="H25" s="98">
        <v>1403</v>
      </c>
      <c r="I25" s="98">
        <v>1</v>
      </c>
      <c r="J25" s="97"/>
      <c r="K25" s="96" t="s">
        <v>182</v>
      </c>
    </row>
    <row r="26" spans="1:11" s="96" customFormat="1" ht="14.25" customHeight="1">
      <c r="B26" s="96" t="s">
        <v>173</v>
      </c>
      <c r="D26" s="99"/>
      <c r="E26" s="98">
        <v>2436</v>
      </c>
      <c r="F26" s="98">
        <v>5444</v>
      </c>
      <c r="G26" s="98">
        <v>2</v>
      </c>
      <c r="H26" s="98">
        <v>2221</v>
      </c>
      <c r="I26" s="98">
        <v>1</v>
      </c>
      <c r="J26" s="97"/>
      <c r="K26" s="96" t="s">
        <v>174</v>
      </c>
    </row>
    <row r="27" spans="1:11" s="96" customFormat="1" ht="14.25" customHeight="1">
      <c r="B27" s="96" t="s">
        <v>187</v>
      </c>
      <c r="D27" s="99"/>
      <c r="E27" s="98">
        <v>912</v>
      </c>
      <c r="F27" s="98">
        <v>5681</v>
      </c>
      <c r="G27" s="98">
        <v>2</v>
      </c>
      <c r="H27" s="98">
        <v>4234</v>
      </c>
      <c r="I27" s="98">
        <v>3</v>
      </c>
      <c r="J27" s="97"/>
      <c r="K27" s="96" t="s">
        <v>4</v>
      </c>
    </row>
    <row r="28" spans="1:11" s="96" customFormat="1" ht="14.25" customHeight="1">
      <c r="B28" s="96" t="s">
        <v>177</v>
      </c>
      <c r="D28" s="99"/>
      <c r="E28" s="98">
        <v>807</v>
      </c>
      <c r="F28" s="98">
        <v>3076</v>
      </c>
      <c r="G28" s="98">
        <v>1</v>
      </c>
      <c r="H28" s="98">
        <v>1871</v>
      </c>
      <c r="I28" s="98">
        <v>1</v>
      </c>
      <c r="J28" s="97"/>
      <c r="K28" s="96" t="s">
        <v>178</v>
      </c>
    </row>
    <row r="29" spans="1:11" s="96" customFormat="1" ht="14.25" customHeight="1">
      <c r="B29" s="96" t="s">
        <v>188</v>
      </c>
      <c r="D29" s="99"/>
      <c r="E29" s="98">
        <v>784</v>
      </c>
      <c r="F29" s="98">
        <v>4975</v>
      </c>
      <c r="G29" s="98">
        <v>2</v>
      </c>
      <c r="H29" s="98">
        <v>4044</v>
      </c>
      <c r="I29" s="98">
        <v>2</v>
      </c>
      <c r="J29" s="97"/>
      <c r="K29" s="96" t="s">
        <v>189</v>
      </c>
    </row>
    <row r="30" spans="1:11" s="96" customFormat="1" ht="14.25" customHeight="1">
      <c r="B30" s="96" t="s">
        <v>179</v>
      </c>
      <c r="D30" s="99"/>
      <c r="E30" s="98">
        <v>768</v>
      </c>
      <c r="F30" s="98">
        <v>2611</v>
      </c>
      <c r="G30" s="98">
        <v>1</v>
      </c>
      <c r="H30" s="98">
        <v>1378</v>
      </c>
      <c r="I30" s="98">
        <v>1</v>
      </c>
      <c r="J30" s="97"/>
      <c r="K30" s="96" t="s">
        <v>180</v>
      </c>
    </row>
    <row r="31" spans="1:11" s="96" customFormat="1" ht="14.25" customHeight="1">
      <c r="B31" s="96" t="s">
        <v>175</v>
      </c>
      <c r="D31" s="99"/>
      <c r="E31" s="98">
        <v>430</v>
      </c>
      <c r="F31" s="98">
        <v>1441</v>
      </c>
      <c r="G31" s="98">
        <v>1</v>
      </c>
      <c r="H31" s="98">
        <v>747</v>
      </c>
      <c r="I31" s="98">
        <v>1</v>
      </c>
      <c r="J31" s="97"/>
      <c r="K31" s="96" t="s">
        <v>176</v>
      </c>
    </row>
    <row r="32" spans="1:11" s="96" customFormat="1" ht="14.25" customHeight="1">
      <c r="B32" s="96" t="s">
        <v>171</v>
      </c>
      <c r="D32" s="99"/>
      <c r="E32" s="98">
        <v>330</v>
      </c>
      <c r="F32" s="98">
        <v>792</v>
      </c>
      <c r="G32" s="129">
        <v>0</v>
      </c>
      <c r="H32" s="98">
        <v>339</v>
      </c>
      <c r="I32" s="129">
        <v>0</v>
      </c>
      <c r="J32" s="97"/>
      <c r="K32" s="96" t="s">
        <v>172</v>
      </c>
    </row>
    <row r="33" spans="1:11" s="96" customFormat="1" ht="14.25" customHeight="1">
      <c r="B33" s="96" t="s">
        <v>185</v>
      </c>
      <c r="D33" s="99"/>
      <c r="E33" s="98">
        <v>46</v>
      </c>
      <c r="F33" s="98">
        <v>243</v>
      </c>
      <c r="G33" s="129">
        <v>0</v>
      </c>
      <c r="H33" s="98">
        <v>136</v>
      </c>
      <c r="I33" s="129">
        <v>0</v>
      </c>
      <c r="J33" s="97"/>
      <c r="K33" s="96" t="s">
        <v>186</v>
      </c>
    </row>
    <row r="34" spans="1:11" s="96" customFormat="1" ht="15" customHeight="1">
      <c r="B34" s="96" t="s">
        <v>190</v>
      </c>
      <c r="D34" s="99"/>
      <c r="E34" s="98">
        <v>11</v>
      </c>
      <c r="F34" s="98">
        <v>2975</v>
      </c>
      <c r="G34" s="98">
        <v>1</v>
      </c>
      <c r="H34" s="98">
        <v>2962</v>
      </c>
      <c r="I34" s="98">
        <v>2</v>
      </c>
      <c r="J34" s="97"/>
      <c r="K34" s="96" t="s">
        <v>191</v>
      </c>
    </row>
    <row r="35" spans="1:11" s="51" customFormat="1" ht="1.5" customHeight="1">
      <c r="A35" s="93"/>
      <c r="B35" s="93"/>
      <c r="C35" s="93"/>
      <c r="D35" s="95"/>
      <c r="E35" s="94"/>
      <c r="F35" s="94"/>
      <c r="G35" s="94"/>
      <c r="H35" s="94"/>
      <c r="I35" s="94"/>
      <c r="J35" s="94"/>
      <c r="K35" s="93"/>
    </row>
    <row r="36" spans="1:11" s="51" customFormat="1" ht="20.25" customHeight="1">
      <c r="A36" s="72"/>
      <c r="B36" s="92" t="s">
        <v>332</v>
      </c>
      <c r="C36" s="72"/>
      <c r="D36" s="72"/>
      <c r="E36" s="72"/>
      <c r="F36" s="72"/>
      <c r="G36" s="72"/>
      <c r="H36" s="72"/>
      <c r="I36" s="72"/>
      <c r="J36" s="72"/>
      <c r="K36" s="72"/>
    </row>
    <row r="37" spans="1:11" s="51" customFormat="1" ht="2.2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</row>
    <row r="38" spans="1:11" s="60" customFormat="1" ht="17.25" customHeight="1">
      <c r="A38" s="41"/>
      <c r="B38" s="92" t="s">
        <v>330</v>
      </c>
      <c r="C38" s="41"/>
      <c r="D38" s="41"/>
      <c r="E38" s="41"/>
      <c r="F38" s="41"/>
      <c r="G38" s="41"/>
      <c r="H38" s="41"/>
      <c r="I38" s="41"/>
      <c r="J38" s="41"/>
      <c r="K38" s="41"/>
    </row>
    <row r="39" spans="1:11" s="60" customFormat="1" ht="17.25" customHeight="1">
      <c r="A39" s="41"/>
      <c r="B39" s="92" t="s">
        <v>331</v>
      </c>
      <c r="C39" s="41"/>
      <c r="D39" s="41"/>
      <c r="E39" s="41"/>
      <c r="F39" s="41"/>
      <c r="G39" s="41"/>
      <c r="H39" s="41"/>
      <c r="I39" s="41"/>
      <c r="J39" s="41"/>
      <c r="K39" s="41"/>
    </row>
    <row r="40" spans="1:11" s="60" customFormat="1" ht="11.25" customHeight="1">
      <c r="A40" s="41"/>
      <c r="D40" s="41"/>
      <c r="E40" s="41"/>
      <c r="F40" s="41"/>
      <c r="G40" s="41"/>
      <c r="H40" s="41"/>
      <c r="I40" s="41"/>
      <c r="J40" s="41"/>
      <c r="K40" s="41"/>
    </row>
    <row r="41" spans="1:11" ht="21">
      <c r="C41" s="125"/>
    </row>
  </sheetData>
  <sortState ref="A25:K34">
    <sortCondition descending="1" ref="E25:E34"/>
  </sortState>
  <mergeCells count="7">
    <mergeCell ref="A8:D8"/>
    <mergeCell ref="F4:G4"/>
    <mergeCell ref="H4:I4"/>
    <mergeCell ref="A5:D5"/>
    <mergeCell ref="F5:G5"/>
    <mergeCell ref="H5:I5"/>
    <mergeCell ref="A6:D6"/>
  </mergeCells>
  <pageMargins left="0.55118110236220474" right="0.35433070866141736" top="0.78740157480314965" bottom="0.18" header="0.51181102362204722" footer="0.18"/>
  <pageSetup paperSize="9" scale="96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W23"/>
  <sheetViews>
    <sheetView showGridLines="0" topLeftCell="C1" zoomScale="75" zoomScaleNormal="75" workbookViewId="0">
      <selection activeCell="P15" sqref="P15"/>
    </sheetView>
  </sheetViews>
  <sheetFormatPr defaultColWidth="9.125" defaultRowHeight="18"/>
  <cols>
    <col min="1" max="1" width="1.75" style="38" customWidth="1"/>
    <col min="2" max="2" width="5.875" style="38" customWidth="1"/>
    <col min="3" max="3" width="5.25" style="38" customWidth="1"/>
    <col min="4" max="4" width="15.125" style="38" customWidth="1"/>
    <col min="5" max="5" width="11.875" style="38" hidden="1" customWidth="1"/>
    <col min="6" max="6" width="1.375" style="38" hidden="1" customWidth="1"/>
    <col min="7" max="12" width="10.625" style="38" customWidth="1"/>
    <col min="13" max="14" width="11.875" style="38" hidden="1" customWidth="1"/>
    <col min="15" max="17" width="11.125" style="38" customWidth="1"/>
    <col min="18" max="18" width="11.125" style="37" customWidth="1"/>
    <col min="19" max="19" width="2.25" style="37" customWidth="1"/>
    <col min="20" max="20" width="5.375" style="37" customWidth="1"/>
    <col min="21" max="16384" width="9.125" style="37"/>
  </cols>
  <sheetData>
    <row r="1" spans="1:23" s="67" customFormat="1">
      <c r="A1" s="65"/>
      <c r="B1" s="65" t="s">
        <v>334</v>
      </c>
      <c r="C1" s="66"/>
      <c r="D1" s="65" t="s">
        <v>350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23" s="63" customFormat="1" ht="18" customHeight="1">
      <c r="A2" s="64"/>
      <c r="B2" s="65" t="s">
        <v>335</v>
      </c>
      <c r="C2" s="66"/>
      <c r="D2" s="65" t="s">
        <v>351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23" ht="3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3" s="92" customFormat="1" ht="17.25" customHeight="1">
      <c r="A4" s="373" t="s">
        <v>201</v>
      </c>
      <c r="B4" s="373"/>
      <c r="C4" s="373"/>
      <c r="D4" s="374"/>
      <c r="E4" s="124"/>
      <c r="F4" s="123"/>
      <c r="G4" s="124"/>
      <c r="H4" s="123"/>
      <c r="I4" s="124"/>
      <c r="J4" s="123"/>
      <c r="K4" s="124"/>
      <c r="L4" s="123"/>
      <c r="M4" s="379" t="s">
        <v>137</v>
      </c>
      <c r="N4" s="380"/>
      <c r="O4" s="380"/>
      <c r="P4" s="380"/>
      <c r="Q4" s="380"/>
      <c r="R4" s="380"/>
      <c r="S4" s="118"/>
    </row>
    <row r="5" spans="1:23" s="92" customFormat="1" ht="21" customHeight="1">
      <c r="A5" s="375"/>
      <c r="B5" s="375"/>
      <c r="C5" s="375"/>
      <c r="D5" s="376"/>
      <c r="E5" s="359">
        <v>2556</v>
      </c>
      <c r="F5" s="360"/>
      <c r="G5" s="359">
        <v>2558</v>
      </c>
      <c r="H5" s="360"/>
      <c r="I5" s="359">
        <v>2559</v>
      </c>
      <c r="J5" s="360"/>
      <c r="K5" s="359">
        <v>2560</v>
      </c>
      <c r="L5" s="360"/>
      <c r="M5" s="381" t="s">
        <v>202</v>
      </c>
      <c r="N5" s="382"/>
      <c r="O5" s="382"/>
      <c r="P5" s="382"/>
      <c r="Q5" s="382"/>
      <c r="R5" s="382"/>
      <c r="S5" s="118"/>
    </row>
    <row r="6" spans="1:23" s="92" customFormat="1" ht="21" customHeight="1">
      <c r="A6" s="375"/>
      <c r="B6" s="375"/>
      <c r="C6" s="375"/>
      <c r="D6" s="376"/>
      <c r="E6" s="361" t="s">
        <v>231</v>
      </c>
      <c r="F6" s="362"/>
      <c r="G6" s="361" t="s">
        <v>228</v>
      </c>
      <c r="H6" s="362"/>
      <c r="I6" s="361" t="s">
        <v>229</v>
      </c>
      <c r="J6" s="362"/>
      <c r="K6" s="361" t="s">
        <v>352</v>
      </c>
      <c r="L6" s="362"/>
      <c r="M6" s="213" t="s">
        <v>329</v>
      </c>
      <c r="N6" s="126"/>
      <c r="O6" s="357" t="s">
        <v>333</v>
      </c>
      <c r="P6" s="358"/>
      <c r="Q6" s="357" t="s">
        <v>359</v>
      </c>
      <c r="R6" s="358"/>
      <c r="S6" s="118"/>
    </row>
    <row r="7" spans="1:23" s="92" customFormat="1" ht="20.25" customHeight="1">
      <c r="A7" s="375"/>
      <c r="B7" s="375"/>
      <c r="C7" s="375"/>
      <c r="D7" s="376"/>
      <c r="E7" s="122" t="s">
        <v>5</v>
      </c>
      <c r="F7" s="122" t="s">
        <v>7</v>
      </c>
      <c r="G7" s="122" t="s">
        <v>5</v>
      </c>
      <c r="H7" s="122" t="s">
        <v>7</v>
      </c>
      <c r="I7" s="122" t="s">
        <v>5</v>
      </c>
      <c r="J7" s="122" t="s">
        <v>7</v>
      </c>
      <c r="K7" s="122" t="s">
        <v>5</v>
      </c>
      <c r="L7" s="122" t="s">
        <v>7</v>
      </c>
      <c r="M7" s="122" t="s">
        <v>5</v>
      </c>
      <c r="N7" s="122" t="s">
        <v>7</v>
      </c>
      <c r="O7" s="122" t="s">
        <v>5</v>
      </c>
      <c r="P7" s="122" t="s">
        <v>7</v>
      </c>
      <c r="Q7" s="122" t="s">
        <v>5</v>
      </c>
      <c r="R7" s="141" t="s">
        <v>7</v>
      </c>
      <c r="S7" s="118"/>
    </row>
    <row r="8" spans="1:23" s="92" customFormat="1" ht="20.25" customHeight="1">
      <c r="A8" s="377"/>
      <c r="B8" s="377"/>
      <c r="C8" s="377"/>
      <c r="D8" s="378"/>
      <c r="E8" s="121" t="s">
        <v>6</v>
      </c>
      <c r="F8" s="121" t="s">
        <v>18</v>
      </c>
      <c r="G8" s="121" t="s">
        <v>6</v>
      </c>
      <c r="H8" s="121" t="s">
        <v>18</v>
      </c>
      <c r="I8" s="121" t="s">
        <v>6</v>
      </c>
      <c r="J8" s="121" t="s">
        <v>18</v>
      </c>
      <c r="K8" s="121" t="s">
        <v>6</v>
      </c>
      <c r="L8" s="121" t="s">
        <v>18</v>
      </c>
      <c r="M8" s="121" t="s">
        <v>6</v>
      </c>
      <c r="N8" s="121" t="s">
        <v>18</v>
      </c>
      <c r="O8" s="121" t="s">
        <v>6</v>
      </c>
      <c r="P8" s="121" t="s">
        <v>18</v>
      </c>
      <c r="Q8" s="121" t="s">
        <v>6</v>
      </c>
      <c r="R8" s="212" t="s">
        <v>18</v>
      </c>
      <c r="S8" s="118"/>
    </row>
    <row r="9" spans="1:23" s="92" customFormat="1" ht="9" customHeight="1">
      <c r="A9" s="127"/>
      <c r="B9" s="127"/>
      <c r="C9" s="127"/>
      <c r="D9" s="128"/>
      <c r="E9" s="119"/>
      <c r="F9" s="119"/>
      <c r="G9" s="119"/>
      <c r="H9" s="119"/>
      <c r="I9" s="119"/>
      <c r="J9" s="119"/>
      <c r="K9" s="119"/>
      <c r="L9" s="119"/>
      <c r="M9" s="119"/>
      <c r="N9" s="120"/>
      <c r="O9" s="120"/>
      <c r="P9" s="119"/>
      <c r="Q9" s="120"/>
      <c r="R9" s="120"/>
      <c r="S9" s="118"/>
    </row>
    <row r="10" spans="1:23" s="100" customFormat="1" ht="25.5" customHeight="1">
      <c r="A10" s="305" t="s">
        <v>192</v>
      </c>
      <c r="B10" s="305"/>
      <c r="C10" s="305"/>
      <c r="D10" s="306"/>
      <c r="E10" s="105">
        <v>8535</v>
      </c>
      <c r="F10" s="105">
        <v>213893</v>
      </c>
      <c r="G10" s="105">
        <v>7594</v>
      </c>
      <c r="H10" s="105">
        <f>105307+111402</f>
        <v>216709</v>
      </c>
      <c r="I10" s="105">
        <v>7324</v>
      </c>
      <c r="J10" s="105">
        <v>214883</v>
      </c>
      <c r="K10" s="105">
        <v>8783</v>
      </c>
      <c r="L10" s="105">
        <v>237031</v>
      </c>
      <c r="M10" s="142">
        <f t="shared" ref="M10:P10" si="0">(G10-E10)*100/E10</f>
        <v>-11.025190392501464</v>
      </c>
      <c r="N10" s="139">
        <f t="shared" si="0"/>
        <v>1.3165461235290543</v>
      </c>
      <c r="O10" s="139">
        <f>(I10-G10)*100/G10</f>
        <v>-3.5554385040821703</v>
      </c>
      <c r="P10" s="139">
        <f>(J10-H10)*100/H10</f>
        <v>-0.84260459879377414</v>
      </c>
      <c r="Q10" s="139">
        <f>(K10-I10)*100/I10</f>
        <v>19.920808301474604</v>
      </c>
      <c r="R10" s="428">
        <f>(L10-J10)*100/J10</f>
        <v>10.30700427674595</v>
      </c>
      <c r="U10" s="92"/>
      <c r="V10" s="92"/>
      <c r="W10" s="92"/>
    </row>
    <row r="11" spans="1:23" s="100" customFormat="1" ht="30.75" customHeight="1">
      <c r="A11" s="383" t="s">
        <v>11</v>
      </c>
      <c r="B11" s="383"/>
      <c r="C11" s="383"/>
      <c r="D11" s="384"/>
      <c r="E11" s="117">
        <v>4297</v>
      </c>
      <c r="F11" s="117">
        <v>8994</v>
      </c>
      <c r="G11" s="117">
        <v>3318</v>
      </c>
      <c r="H11" s="117">
        <f>3643+3617</f>
        <v>7260</v>
      </c>
      <c r="I11" s="117">
        <v>3097</v>
      </c>
      <c r="J11" s="117">
        <v>6824</v>
      </c>
      <c r="K11" s="117">
        <v>4013</v>
      </c>
      <c r="L11" s="117">
        <v>8331</v>
      </c>
      <c r="M11" s="143">
        <f t="shared" ref="M11:M19" si="1">(G11-E11)*100/E11</f>
        <v>-22.783337212008377</v>
      </c>
      <c r="N11" s="140">
        <f t="shared" ref="N11:N19" si="2">(H11-F11)*100/F11</f>
        <v>-19.279519679786524</v>
      </c>
      <c r="O11" s="139">
        <f>(I11-G11)*100/G11</f>
        <v>-6.6606389391199521</v>
      </c>
      <c r="P11" s="139">
        <f>(J11-H11)*100/H11</f>
        <v>-6.0055096418732781</v>
      </c>
      <c r="Q11" s="139">
        <f t="shared" ref="Q10:R19" si="3">(K11-I11)*100/I11</f>
        <v>29.577010009686795</v>
      </c>
      <c r="R11" s="428">
        <f t="shared" si="3"/>
        <v>22.083821805392731</v>
      </c>
      <c r="U11" s="92"/>
      <c r="V11" s="92"/>
      <c r="W11" s="92"/>
    </row>
    <row r="12" spans="1:23" s="100" customFormat="1" ht="30.75" customHeight="1">
      <c r="A12" s="371" t="s">
        <v>12</v>
      </c>
      <c r="B12" s="371"/>
      <c r="C12" s="371"/>
      <c r="D12" s="372"/>
      <c r="E12" s="117">
        <v>1841</v>
      </c>
      <c r="F12" s="117">
        <v>12461</v>
      </c>
      <c r="G12" s="117">
        <v>1847</v>
      </c>
      <c r="H12" s="117">
        <f>6933+5677</f>
        <v>12610</v>
      </c>
      <c r="I12" s="117">
        <v>1766</v>
      </c>
      <c r="J12" s="117">
        <v>12130</v>
      </c>
      <c r="K12" s="117">
        <v>2013</v>
      </c>
      <c r="L12" s="117">
        <v>13821</v>
      </c>
      <c r="M12" s="143">
        <f t="shared" si="1"/>
        <v>0.32590983161325365</v>
      </c>
      <c r="N12" s="140">
        <f t="shared" si="2"/>
        <v>1.1957306797207288</v>
      </c>
      <c r="O12" s="139">
        <f>(I12-G12)*100/G12</f>
        <v>-4.3854899837574441</v>
      </c>
      <c r="P12" s="139">
        <f>(J12-H12)*100/H12</f>
        <v>-3.8065027755749403</v>
      </c>
      <c r="Q12" s="139">
        <f t="shared" si="3"/>
        <v>13.986409966024915</v>
      </c>
      <c r="R12" s="428">
        <f t="shared" si="3"/>
        <v>13.940643033800495</v>
      </c>
      <c r="U12" s="92"/>
      <c r="V12" s="92"/>
      <c r="W12" s="92"/>
    </row>
    <row r="13" spans="1:23" s="96" customFormat="1" ht="30.75" customHeight="1">
      <c r="A13" s="371" t="s">
        <v>13</v>
      </c>
      <c r="B13" s="371"/>
      <c r="C13" s="371"/>
      <c r="D13" s="372"/>
      <c r="E13" s="117">
        <v>1031</v>
      </c>
      <c r="F13" s="117">
        <v>13792</v>
      </c>
      <c r="G13" s="117">
        <v>971</v>
      </c>
      <c r="H13" s="117">
        <f>7364+5767</f>
        <v>13131</v>
      </c>
      <c r="I13" s="117">
        <v>980</v>
      </c>
      <c r="J13" s="117">
        <v>13357</v>
      </c>
      <c r="K13" s="117">
        <v>1116</v>
      </c>
      <c r="L13" s="117">
        <v>15114</v>
      </c>
      <c r="M13" s="143">
        <f t="shared" si="1"/>
        <v>-5.8195926285160038</v>
      </c>
      <c r="N13" s="140">
        <f t="shared" si="2"/>
        <v>-4.7926334106728534</v>
      </c>
      <c r="O13" s="139">
        <f>(I13-G13)*100/G13</f>
        <v>0.92687950566426369</v>
      </c>
      <c r="P13" s="139">
        <f>(J13-H13)*100/H13</f>
        <v>1.7211179651207067</v>
      </c>
      <c r="Q13" s="139">
        <f t="shared" si="3"/>
        <v>13.877551020408163</v>
      </c>
      <c r="R13" s="428">
        <f t="shared" si="3"/>
        <v>13.154151381298195</v>
      </c>
      <c r="U13" s="92"/>
      <c r="V13" s="92"/>
      <c r="W13" s="92"/>
    </row>
    <row r="14" spans="1:23" s="96" customFormat="1" ht="30.75" customHeight="1">
      <c r="A14" s="371" t="s">
        <v>14</v>
      </c>
      <c r="B14" s="371"/>
      <c r="C14" s="371"/>
      <c r="D14" s="372"/>
      <c r="E14" s="117">
        <v>894</v>
      </c>
      <c r="F14" s="117">
        <v>28532</v>
      </c>
      <c r="G14" s="117">
        <v>940</v>
      </c>
      <c r="H14" s="117">
        <f>18055+12127</f>
        <v>30182</v>
      </c>
      <c r="I14" s="117">
        <v>949</v>
      </c>
      <c r="J14" s="117">
        <v>30606</v>
      </c>
      <c r="K14" s="117">
        <v>1023</v>
      </c>
      <c r="L14" s="117">
        <v>32453</v>
      </c>
      <c r="M14" s="143">
        <f t="shared" si="1"/>
        <v>5.1454138702460854</v>
      </c>
      <c r="N14" s="140">
        <f t="shared" si="2"/>
        <v>5.7829805131080896</v>
      </c>
      <c r="O14" s="139">
        <f>(I14-G14)*100/G14</f>
        <v>0.95744680851063835</v>
      </c>
      <c r="P14" s="139">
        <f>(J14-H14)*100/H14</f>
        <v>1.4048108143926843</v>
      </c>
      <c r="Q14" s="139">
        <f t="shared" si="3"/>
        <v>7.7976817702845098</v>
      </c>
      <c r="R14" s="428">
        <f t="shared" si="3"/>
        <v>6.0347644252760899</v>
      </c>
      <c r="U14" s="92"/>
      <c r="V14" s="92"/>
      <c r="W14" s="92"/>
    </row>
    <row r="15" spans="1:23" s="96" customFormat="1" ht="30.75" customHeight="1">
      <c r="A15" s="371" t="s">
        <v>126</v>
      </c>
      <c r="B15" s="371"/>
      <c r="C15" s="371"/>
      <c r="D15" s="372"/>
      <c r="E15" s="117">
        <v>195</v>
      </c>
      <c r="F15" s="117">
        <v>13511</v>
      </c>
      <c r="G15" s="117">
        <v>211</v>
      </c>
      <c r="H15" s="117">
        <f>8642+5945</f>
        <v>14587</v>
      </c>
      <c r="I15" s="117">
        <v>218</v>
      </c>
      <c r="J15" s="117">
        <v>15029</v>
      </c>
      <c r="K15" s="117">
        <v>272</v>
      </c>
      <c r="L15" s="117">
        <v>18971</v>
      </c>
      <c r="M15" s="143">
        <f t="shared" si="1"/>
        <v>8.2051282051282044</v>
      </c>
      <c r="N15" s="140">
        <f t="shared" si="2"/>
        <v>7.9638812819184368</v>
      </c>
      <c r="O15" s="139">
        <f>(I15-G15)*100/G15</f>
        <v>3.3175355450236967</v>
      </c>
      <c r="P15" s="139">
        <f>(J15-H15)*100/H15</f>
        <v>3.0300952903270035</v>
      </c>
      <c r="Q15" s="139">
        <f t="shared" si="3"/>
        <v>24.770642201834864</v>
      </c>
      <c r="R15" s="428">
        <f t="shared" si="3"/>
        <v>26.229290039257435</v>
      </c>
      <c r="U15" s="92"/>
      <c r="V15" s="92"/>
      <c r="W15" s="92"/>
    </row>
    <row r="16" spans="1:23" s="96" customFormat="1" ht="30.75" customHeight="1">
      <c r="A16" s="371" t="s">
        <v>15</v>
      </c>
      <c r="B16" s="371"/>
      <c r="C16" s="371"/>
      <c r="D16" s="372"/>
      <c r="E16" s="117">
        <v>172</v>
      </c>
      <c r="F16" s="117">
        <v>29133</v>
      </c>
      <c r="G16" s="117">
        <v>207</v>
      </c>
      <c r="H16" s="117">
        <f>20439+15027</f>
        <v>35466</v>
      </c>
      <c r="I16" s="117">
        <v>214</v>
      </c>
      <c r="J16" s="117">
        <v>36374</v>
      </c>
      <c r="K16" s="117">
        <v>232</v>
      </c>
      <c r="L16" s="117">
        <v>39595</v>
      </c>
      <c r="M16" s="143">
        <f t="shared" si="1"/>
        <v>20.348837209302324</v>
      </c>
      <c r="N16" s="140">
        <f t="shared" si="2"/>
        <v>21.73823499124704</v>
      </c>
      <c r="O16" s="139">
        <f>(I16-G16)*100/G16</f>
        <v>3.3816425120772946</v>
      </c>
      <c r="P16" s="139">
        <f>(J16-H16)*100/H16</f>
        <v>2.5601984999718042</v>
      </c>
      <c r="Q16" s="139">
        <f t="shared" si="3"/>
        <v>8.4112149532710276</v>
      </c>
      <c r="R16" s="428">
        <f t="shared" si="3"/>
        <v>8.855226260515753</v>
      </c>
      <c r="U16" s="92"/>
      <c r="V16" s="92"/>
      <c r="W16" s="92"/>
    </row>
    <row r="17" spans="1:23" s="96" customFormat="1" ht="30.75" customHeight="1">
      <c r="A17" s="371" t="s">
        <v>16</v>
      </c>
      <c r="B17" s="371"/>
      <c r="C17" s="371"/>
      <c r="D17" s="372"/>
      <c r="E17" s="117">
        <v>38</v>
      </c>
      <c r="F17" s="117">
        <v>13894</v>
      </c>
      <c r="G17" s="117">
        <v>41</v>
      </c>
      <c r="H17" s="117">
        <f>8018+7996</f>
        <v>16014</v>
      </c>
      <c r="I17" s="117">
        <v>41</v>
      </c>
      <c r="J17" s="117">
        <v>15803</v>
      </c>
      <c r="K17" s="117">
        <v>54</v>
      </c>
      <c r="L17" s="117">
        <v>20697</v>
      </c>
      <c r="M17" s="143">
        <f t="shared" si="1"/>
        <v>7.8947368421052628</v>
      </c>
      <c r="N17" s="140">
        <f t="shared" si="2"/>
        <v>15.258384914351518</v>
      </c>
      <c r="O17" s="139">
        <f>(I17-G17)*100/G17</f>
        <v>0</v>
      </c>
      <c r="P17" s="139">
        <f>(J17-H17)*100/H17</f>
        <v>-1.3175971025352817</v>
      </c>
      <c r="Q17" s="139">
        <f t="shared" si="3"/>
        <v>31.707317073170731</v>
      </c>
      <c r="R17" s="428">
        <f t="shared" si="3"/>
        <v>30.968803391761057</v>
      </c>
      <c r="U17" s="92"/>
      <c r="V17" s="92"/>
      <c r="W17" s="92"/>
    </row>
    <row r="18" spans="1:23" s="96" customFormat="1" ht="30.75" customHeight="1">
      <c r="A18" s="371" t="s">
        <v>17</v>
      </c>
      <c r="B18" s="371"/>
      <c r="C18" s="371"/>
      <c r="D18" s="372"/>
      <c r="E18" s="117">
        <v>37</v>
      </c>
      <c r="F18" s="117">
        <v>24389</v>
      </c>
      <c r="G18" s="117">
        <v>33</v>
      </c>
      <c r="H18" s="117">
        <f>10414+12009</f>
        <v>22423</v>
      </c>
      <c r="I18" s="117">
        <v>34</v>
      </c>
      <c r="J18" s="117">
        <v>23123</v>
      </c>
      <c r="K18" s="117">
        <v>35</v>
      </c>
      <c r="L18" s="117">
        <v>23139</v>
      </c>
      <c r="M18" s="143">
        <f t="shared" si="1"/>
        <v>-10.810810810810811</v>
      </c>
      <c r="N18" s="140">
        <f t="shared" si="2"/>
        <v>-8.0610111115666907</v>
      </c>
      <c r="O18" s="139">
        <f>(I18-G18)*100/G18</f>
        <v>3.0303030303030303</v>
      </c>
      <c r="P18" s="139">
        <f>(J18-H18)*100/H18</f>
        <v>3.1217945859162466</v>
      </c>
      <c r="Q18" s="139">
        <f t="shared" si="3"/>
        <v>2.9411764705882355</v>
      </c>
      <c r="R18" s="428">
        <f t="shared" si="3"/>
        <v>6.9195173636638838E-2</v>
      </c>
      <c r="U18" s="92"/>
      <c r="V18" s="92"/>
      <c r="W18" s="92"/>
    </row>
    <row r="19" spans="1:23" s="96" customFormat="1" ht="30.75" customHeight="1">
      <c r="A19" s="385" t="s">
        <v>138</v>
      </c>
      <c r="B19" s="385"/>
      <c r="C19" s="385"/>
      <c r="D19" s="386"/>
      <c r="E19" s="117">
        <v>30</v>
      </c>
      <c r="F19" s="117">
        <v>69187</v>
      </c>
      <c r="G19" s="117">
        <v>26</v>
      </c>
      <c r="H19" s="117">
        <f>21799+43237</f>
        <v>65036</v>
      </c>
      <c r="I19" s="117">
        <v>25</v>
      </c>
      <c r="J19" s="117">
        <v>61637</v>
      </c>
      <c r="K19" s="117">
        <v>25</v>
      </c>
      <c r="L19" s="117">
        <v>64910</v>
      </c>
      <c r="M19" s="143">
        <f t="shared" si="1"/>
        <v>-13.333333333333334</v>
      </c>
      <c r="N19" s="140">
        <f t="shared" si="2"/>
        <v>-5.9996820211889519</v>
      </c>
      <c r="O19" s="139">
        <f>(I19-G19)*100/G19</f>
        <v>-3.8461538461538463</v>
      </c>
      <c r="P19" s="139">
        <f>(J19-H19)*100/H19</f>
        <v>-5.2263361830370876</v>
      </c>
      <c r="Q19" s="139">
        <f t="shared" si="3"/>
        <v>0</v>
      </c>
      <c r="R19" s="428">
        <f t="shared" si="3"/>
        <v>5.3101221668802827</v>
      </c>
      <c r="U19" s="92"/>
      <c r="V19" s="92"/>
      <c r="W19" s="92"/>
    </row>
    <row r="20" spans="1:23" s="60" customFormat="1" ht="2.25" customHeight="1">
      <c r="A20" s="61"/>
      <c r="B20" s="116"/>
      <c r="C20" s="116"/>
      <c r="D20" s="116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4"/>
      <c r="Q20" s="114"/>
      <c r="R20" s="114"/>
      <c r="U20" s="92"/>
      <c r="V20" s="92"/>
      <c r="W20" s="92"/>
    </row>
    <row r="21" spans="1:23" s="60" customFormat="1" ht="2.25" customHeight="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U21" s="92"/>
      <c r="V21" s="92"/>
      <c r="W21" s="92"/>
    </row>
    <row r="22" spans="1:23" s="60" customFormat="1" ht="17.399999999999999">
      <c r="A22" s="41"/>
      <c r="B22" s="41" t="s">
        <v>87</v>
      </c>
      <c r="C22" s="41"/>
      <c r="D22" s="41"/>
      <c r="E22" s="41"/>
      <c r="F22" s="41"/>
      <c r="G22" s="41"/>
      <c r="H22" s="41"/>
      <c r="I22" s="41"/>
      <c r="J22" s="41"/>
      <c r="K22" s="41"/>
      <c r="O22" s="41"/>
      <c r="P22" s="41"/>
      <c r="Q22" s="41"/>
      <c r="U22" s="92"/>
      <c r="V22" s="92"/>
      <c r="W22" s="92"/>
    </row>
    <row r="23" spans="1:23" s="60" customFormat="1" ht="17.399999999999999">
      <c r="A23" s="41"/>
      <c r="B23" s="41" t="s">
        <v>86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</row>
  </sheetData>
  <mergeCells count="23">
    <mergeCell ref="A19:D19"/>
    <mergeCell ref="A13:D13"/>
    <mergeCell ref="A14:D14"/>
    <mergeCell ref="A15:D15"/>
    <mergeCell ref="A16:D16"/>
    <mergeCell ref="A18:D18"/>
    <mergeCell ref="A17:D17"/>
    <mergeCell ref="A12:D12"/>
    <mergeCell ref="E6:F6"/>
    <mergeCell ref="A10:D10"/>
    <mergeCell ref="A4:D8"/>
    <mergeCell ref="M4:R4"/>
    <mergeCell ref="M5:R5"/>
    <mergeCell ref="I5:J5"/>
    <mergeCell ref="I6:J6"/>
    <mergeCell ref="A11:D11"/>
    <mergeCell ref="E5:F5"/>
    <mergeCell ref="O6:P6"/>
    <mergeCell ref="Q6:R6"/>
    <mergeCell ref="G5:H5"/>
    <mergeCell ref="K5:L5"/>
    <mergeCell ref="K6:L6"/>
    <mergeCell ref="G6:H6"/>
  </mergeCells>
  <pageMargins left="0.79" right="0.35433070866141736" top="0.63" bottom="0.59055118110236227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36"/>
  <sheetViews>
    <sheetView showGridLines="0" topLeftCell="G22" workbookViewId="0">
      <selection activeCell="H37" sqref="H37"/>
    </sheetView>
  </sheetViews>
  <sheetFormatPr defaultColWidth="9.125" defaultRowHeight="18"/>
  <cols>
    <col min="1" max="1" width="1.75" style="19" customWidth="1"/>
    <col min="2" max="2" width="5.875" style="19" customWidth="1"/>
    <col min="3" max="3" width="5.25" style="19" customWidth="1"/>
    <col min="4" max="4" width="16" style="19" customWidth="1"/>
    <col min="5" max="5" width="15.75" style="19" customWidth="1"/>
    <col min="6" max="6" width="15.875" style="19" customWidth="1"/>
    <col min="7" max="7" width="16.25" style="19" customWidth="1"/>
    <col min="8" max="8" width="12.625" style="19" customWidth="1"/>
    <col min="9" max="9" width="14.25" style="19" customWidth="1"/>
    <col min="10" max="10" width="1.375" style="19" customWidth="1"/>
    <col min="11" max="11" width="27.875" style="19" customWidth="1"/>
    <col min="12" max="12" width="2.25" style="6" customWidth="1"/>
    <col min="13" max="13" width="4.125" style="6" customWidth="1"/>
    <col min="14" max="14" width="9.125" style="6"/>
    <col min="15" max="15" width="10.5" style="6" customWidth="1"/>
    <col min="16" max="16384" width="9.125" style="6"/>
  </cols>
  <sheetData>
    <row r="1" spans="1:14" s="3" customFormat="1" ht="18.75" customHeight="1">
      <c r="A1" s="1"/>
      <c r="B1" s="1" t="s">
        <v>0</v>
      </c>
      <c r="C1" s="2">
        <v>12.3</v>
      </c>
      <c r="D1" s="1" t="s">
        <v>376</v>
      </c>
      <c r="E1" s="1"/>
      <c r="F1" s="1"/>
      <c r="G1" s="1"/>
      <c r="H1" s="1"/>
      <c r="I1" s="1"/>
      <c r="J1" s="1"/>
      <c r="K1" s="1"/>
    </row>
    <row r="2" spans="1:14" s="5" customFormat="1" ht="18.75" customHeight="1">
      <c r="A2" s="4"/>
      <c r="B2" s="1" t="s">
        <v>193</v>
      </c>
      <c r="C2" s="2">
        <v>12.3</v>
      </c>
      <c r="D2" s="1" t="s">
        <v>353</v>
      </c>
      <c r="E2" s="4"/>
      <c r="F2" s="4"/>
      <c r="G2" s="4"/>
      <c r="H2" s="4"/>
      <c r="I2" s="4"/>
      <c r="J2" s="4"/>
      <c r="K2" s="4"/>
    </row>
    <row r="3" spans="1:14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4" s="9" customFormat="1" ht="17.25" customHeight="1">
      <c r="A4" s="7"/>
      <c r="B4" s="7"/>
      <c r="C4" s="7"/>
      <c r="D4" s="7"/>
      <c r="E4" s="131"/>
      <c r="F4" s="26"/>
      <c r="G4" s="131"/>
      <c r="H4" s="296" t="s">
        <v>375</v>
      </c>
      <c r="I4" s="297"/>
      <c r="J4" s="132"/>
      <c r="K4" s="7"/>
      <c r="L4" s="8"/>
    </row>
    <row r="5" spans="1:14" s="9" customFormat="1" ht="13.5" customHeight="1">
      <c r="A5" s="286" t="s">
        <v>3</v>
      </c>
      <c r="B5" s="286"/>
      <c r="C5" s="286"/>
      <c r="D5" s="291"/>
      <c r="E5" s="27">
        <v>2558</v>
      </c>
      <c r="F5" s="27">
        <v>2559</v>
      </c>
      <c r="G5" s="27">
        <v>2560</v>
      </c>
      <c r="H5" s="298" t="s">
        <v>202</v>
      </c>
      <c r="I5" s="299"/>
      <c r="J5" s="285" t="s">
        <v>207</v>
      </c>
      <c r="K5" s="286"/>
      <c r="L5" s="8"/>
    </row>
    <row r="6" spans="1:14" s="9" customFormat="1" ht="15.75" customHeight="1">
      <c r="A6" s="286"/>
      <c r="B6" s="286"/>
      <c r="C6" s="286"/>
      <c r="D6" s="291"/>
      <c r="E6" s="32" t="s">
        <v>228</v>
      </c>
      <c r="F6" s="144" t="s">
        <v>229</v>
      </c>
      <c r="G6" s="144" t="s">
        <v>352</v>
      </c>
      <c r="H6" s="26">
        <v>2559</v>
      </c>
      <c r="I6" s="26">
        <v>2560</v>
      </c>
      <c r="J6" s="285"/>
      <c r="K6" s="286"/>
      <c r="L6" s="8"/>
    </row>
    <row r="7" spans="1:14" s="9" customFormat="1" ht="15.75" customHeight="1">
      <c r="A7" s="12"/>
      <c r="B7" s="12"/>
      <c r="C7" s="12"/>
      <c r="D7" s="12"/>
      <c r="E7" s="133"/>
      <c r="F7" s="28"/>
      <c r="G7" s="133"/>
      <c r="H7" s="246" t="s">
        <v>229</v>
      </c>
      <c r="I7" s="246" t="s">
        <v>352</v>
      </c>
      <c r="J7" s="133"/>
      <c r="K7" s="12"/>
      <c r="L7" s="8"/>
    </row>
    <row r="8" spans="1:14" s="8" customFormat="1" ht="18" customHeight="1">
      <c r="A8" s="294" t="s">
        <v>80</v>
      </c>
      <c r="B8" s="294"/>
      <c r="C8" s="294"/>
      <c r="D8" s="295"/>
      <c r="E8" s="35">
        <v>2766</v>
      </c>
      <c r="F8" s="145">
        <f>SUM(F9:F29)</f>
        <v>2524</v>
      </c>
      <c r="G8" s="145">
        <f>SUM(G9:G29)</f>
        <v>2635</v>
      </c>
      <c r="H8" s="284">
        <f t="shared" ref="H8:I9" si="0">(F8-E8)*100/E8</f>
        <v>-8.7490961677512651</v>
      </c>
      <c r="I8" s="284">
        <f t="shared" si="0"/>
        <v>4.3977812995245644</v>
      </c>
      <c r="J8" s="245"/>
      <c r="K8" s="21" t="s">
        <v>2</v>
      </c>
    </row>
    <row r="9" spans="1:14" s="15" customFormat="1" ht="15" customHeight="1">
      <c r="A9" s="29"/>
      <c r="B9" s="14" t="s">
        <v>88</v>
      </c>
      <c r="C9" s="19"/>
      <c r="D9" s="30"/>
      <c r="E9" s="36">
        <v>426</v>
      </c>
      <c r="F9" s="13">
        <v>442</v>
      </c>
      <c r="G9" s="13">
        <v>440</v>
      </c>
      <c r="H9" s="283">
        <f t="shared" si="0"/>
        <v>3.755868544600939</v>
      </c>
      <c r="I9" s="283">
        <f t="shared" si="0"/>
        <v>-0.45248868778280543</v>
      </c>
      <c r="J9" s="13"/>
      <c r="K9" s="14" t="s">
        <v>109</v>
      </c>
      <c r="N9" s="1"/>
    </row>
    <row r="10" spans="1:14" s="15" customFormat="1" ht="15" customHeight="1">
      <c r="A10" s="14"/>
      <c r="B10" s="14" t="s">
        <v>89</v>
      </c>
      <c r="C10" s="19"/>
      <c r="D10" s="31"/>
      <c r="E10" s="36">
        <v>239</v>
      </c>
      <c r="F10" s="13">
        <v>279</v>
      </c>
      <c r="G10" s="229">
        <v>274</v>
      </c>
      <c r="H10" s="283">
        <f>(F10-E10)*100/E10</f>
        <v>16.736401673640167</v>
      </c>
      <c r="I10" s="283">
        <f>(G10-F10)*100/F10</f>
        <v>-1.7921146953405018</v>
      </c>
      <c r="J10" s="13"/>
      <c r="K10" s="14" t="s">
        <v>110</v>
      </c>
      <c r="N10" s="1"/>
    </row>
    <row r="11" spans="1:14" s="15" customFormat="1" ht="15" customHeight="1">
      <c r="A11" s="14"/>
      <c r="B11" s="14" t="s">
        <v>90</v>
      </c>
      <c r="C11" s="19"/>
      <c r="D11" s="31"/>
      <c r="E11" s="36">
        <v>18</v>
      </c>
      <c r="F11" s="13">
        <v>22</v>
      </c>
      <c r="G11" s="13">
        <v>24</v>
      </c>
      <c r="H11" s="283">
        <f t="shared" ref="H11:I29" si="1">(F11-E11)*100/E11</f>
        <v>22.222222222222221</v>
      </c>
      <c r="I11" s="283">
        <f t="shared" si="1"/>
        <v>9.0909090909090917</v>
      </c>
      <c r="J11" s="13"/>
      <c r="K11" s="14" t="s">
        <v>111</v>
      </c>
      <c r="N11" s="1"/>
    </row>
    <row r="12" spans="1:14" s="15" customFormat="1" ht="15" customHeight="1">
      <c r="A12" s="14"/>
      <c r="B12" s="14" t="s">
        <v>91</v>
      </c>
      <c r="C12" s="19"/>
      <c r="D12" s="31"/>
      <c r="E12" s="36">
        <v>46</v>
      </c>
      <c r="F12" s="13">
        <v>47</v>
      </c>
      <c r="G12" s="13">
        <v>43</v>
      </c>
      <c r="H12" s="283">
        <f t="shared" si="1"/>
        <v>2.1739130434782608</v>
      </c>
      <c r="I12" s="283">
        <f t="shared" si="1"/>
        <v>-8.5106382978723403</v>
      </c>
      <c r="J12" s="13"/>
      <c r="K12" s="14" t="s">
        <v>112</v>
      </c>
      <c r="N12" s="1"/>
    </row>
    <row r="13" spans="1:14" s="15" customFormat="1" ht="15" customHeight="1">
      <c r="A13" s="14"/>
      <c r="B13" s="14" t="s">
        <v>92</v>
      </c>
      <c r="C13" s="19"/>
      <c r="D13" s="31"/>
      <c r="E13" s="36">
        <v>28</v>
      </c>
      <c r="F13" s="13">
        <v>29</v>
      </c>
      <c r="G13" s="13">
        <v>23</v>
      </c>
      <c r="H13" s="283">
        <f t="shared" si="1"/>
        <v>3.5714285714285716</v>
      </c>
      <c r="I13" s="283">
        <f t="shared" si="1"/>
        <v>-20.689655172413794</v>
      </c>
      <c r="J13" s="13"/>
      <c r="K13" s="14" t="s">
        <v>203</v>
      </c>
    </row>
    <row r="14" spans="1:14" s="15" customFormat="1" ht="15" customHeight="1">
      <c r="A14" s="14"/>
      <c r="B14" s="14" t="s">
        <v>93</v>
      </c>
      <c r="C14" s="19"/>
      <c r="D14" s="31"/>
      <c r="E14" s="36">
        <v>10</v>
      </c>
      <c r="F14" s="13">
        <v>11</v>
      </c>
      <c r="G14" s="13">
        <v>11</v>
      </c>
      <c r="H14" s="283">
        <f t="shared" si="1"/>
        <v>10</v>
      </c>
      <c r="I14" s="283">
        <f t="shared" si="1"/>
        <v>0</v>
      </c>
      <c r="J14" s="13"/>
      <c r="K14" s="14" t="s">
        <v>113</v>
      </c>
    </row>
    <row r="15" spans="1:14" s="15" customFormat="1" ht="15" customHeight="1">
      <c r="A15" s="14"/>
      <c r="B15" s="14" t="s">
        <v>94</v>
      </c>
      <c r="C15" s="19"/>
      <c r="D15" s="31"/>
      <c r="E15" s="36">
        <v>110</v>
      </c>
      <c r="F15" s="13">
        <v>130</v>
      </c>
      <c r="G15" s="13">
        <v>120</v>
      </c>
      <c r="H15" s="283">
        <f t="shared" si="1"/>
        <v>18.181818181818183</v>
      </c>
      <c r="I15" s="283">
        <f t="shared" si="1"/>
        <v>-7.6923076923076925</v>
      </c>
      <c r="J15" s="13"/>
      <c r="K15" s="14" t="s">
        <v>114</v>
      </c>
    </row>
    <row r="16" spans="1:14" s="15" customFormat="1" ht="15" customHeight="1">
      <c r="A16" s="14"/>
      <c r="B16" s="14" t="s">
        <v>95</v>
      </c>
      <c r="C16" s="19"/>
      <c r="D16" s="31"/>
      <c r="E16" s="36">
        <v>45</v>
      </c>
      <c r="F16" s="13">
        <v>56</v>
      </c>
      <c r="G16" s="13">
        <v>51</v>
      </c>
      <c r="H16" s="283">
        <f t="shared" si="1"/>
        <v>24.444444444444443</v>
      </c>
      <c r="I16" s="283">
        <f t="shared" si="1"/>
        <v>-8.9285714285714288</v>
      </c>
      <c r="J16" s="13"/>
      <c r="K16" s="14" t="s">
        <v>115</v>
      </c>
    </row>
    <row r="17" spans="1:11" s="15" customFormat="1" ht="15" customHeight="1">
      <c r="A17" s="14"/>
      <c r="B17" s="14" t="s">
        <v>96</v>
      </c>
      <c r="C17" s="19"/>
      <c r="D17" s="31"/>
      <c r="E17" s="36">
        <v>10</v>
      </c>
      <c r="F17" s="13">
        <v>10</v>
      </c>
      <c r="G17" s="13">
        <v>11</v>
      </c>
      <c r="H17" s="283">
        <f t="shared" si="1"/>
        <v>0</v>
      </c>
      <c r="I17" s="283">
        <f t="shared" si="1"/>
        <v>10</v>
      </c>
      <c r="J17" s="13"/>
      <c r="K17" s="14" t="s">
        <v>132</v>
      </c>
    </row>
    <row r="18" spans="1:11" s="15" customFormat="1" ht="15" customHeight="1">
      <c r="A18" s="14"/>
      <c r="B18" s="14" t="s">
        <v>97</v>
      </c>
      <c r="C18" s="19"/>
      <c r="D18" s="31"/>
      <c r="E18" s="36">
        <v>16</v>
      </c>
      <c r="F18" s="13">
        <v>17</v>
      </c>
      <c r="G18" s="13">
        <v>16</v>
      </c>
      <c r="H18" s="283">
        <f t="shared" si="1"/>
        <v>6.25</v>
      </c>
      <c r="I18" s="283">
        <f t="shared" si="1"/>
        <v>-5.882352941176471</v>
      </c>
      <c r="J18" s="13"/>
      <c r="K18" s="14" t="s">
        <v>116</v>
      </c>
    </row>
    <row r="19" spans="1:11" s="15" customFormat="1" ht="15" customHeight="1">
      <c r="A19" s="14"/>
      <c r="B19" s="14" t="s">
        <v>98</v>
      </c>
      <c r="C19" s="19"/>
      <c r="D19" s="31"/>
      <c r="E19" s="36">
        <v>62</v>
      </c>
      <c r="F19" s="13">
        <v>64</v>
      </c>
      <c r="G19" s="13">
        <v>60</v>
      </c>
      <c r="H19" s="283">
        <f t="shared" si="1"/>
        <v>3.225806451612903</v>
      </c>
      <c r="I19" s="283">
        <f t="shared" si="1"/>
        <v>-6.25</v>
      </c>
      <c r="J19" s="13"/>
      <c r="K19" s="14" t="s">
        <v>133</v>
      </c>
    </row>
    <row r="20" spans="1:11" s="15" customFormat="1" ht="15" customHeight="1">
      <c r="A20" s="14"/>
      <c r="B20" s="14" t="s">
        <v>99</v>
      </c>
      <c r="C20" s="19"/>
      <c r="D20" s="31"/>
      <c r="E20" s="36">
        <v>15</v>
      </c>
      <c r="F20" s="13">
        <v>24</v>
      </c>
      <c r="G20" s="13">
        <v>23</v>
      </c>
      <c r="H20" s="283">
        <f t="shared" si="1"/>
        <v>60</v>
      </c>
      <c r="I20" s="283">
        <f t="shared" si="1"/>
        <v>-4.166666666666667</v>
      </c>
      <c r="J20" s="13"/>
      <c r="K20" s="14" t="s">
        <v>134</v>
      </c>
    </row>
    <row r="21" spans="1:11" s="15" customFormat="1" ht="15" customHeight="1">
      <c r="A21" s="14"/>
      <c r="B21" s="14" t="s">
        <v>100</v>
      </c>
      <c r="C21" s="19"/>
      <c r="D21" s="31"/>
      <c r="E21" s="36">
        <v>24</v>
      </c>
      <c r="F21" s="13">
        <v>25</v>
      </c>
      <c r="G21" s="13">
        <v>23</v>
      </c>
      <c r="H21" s="283">
        <f t="shared" si="1"/>
        <v>4.166666666666667</v>
      </c>
      <c r="I21" s="283">
        <f t="shared" si="1"/>
        <v>-8</v>
      </c>
      <c r="J21" s="13"/>
      <c r="K21" s="14" t="s">
        <v>117</v>
      </c>
    </row>
    <row r="22" spans="1:11" s="15" customFormat="1" ht="15" customHeight="1">
      <c r="A22" s="14"/>
      <c r="B22" s="14" t="s">
        <v>101</v>
      </c>
      <c r="C22" s="19"/>
      <c r="D22" s="31"/>
      <c r="E22" s="36">
        <v>108</v>
      </c>
      <c r="F22" s="13">
        <v>123</v>
      </c>
      <c r="G22" s="13">
        <v>121</v>
      </c>
      <c r="H22" s="283">
        <f t="shared" si="1"/>
        <v>13.888888888888889</v>
      </c>
      <c r="I22" s="283">
        <f t="shared" si="1"/>
        <v>-1.6260162601626016</v>
      </c>
      <c r="J22" s="13"/>
      <c r="K22" s="14" t="s">
        <v>118</v>
      </c>
    </row>
    <row r="23" spans="1:11" s="15" customFormat="1" ht="15" customHeight="1">
      <c r="A23" s="14"/>
      <c r="B23" s="14" t="s">
        <v>102</v>
      </c>
      <c r="C23" s="19"/>
      <c r="D23" s="31"/>
      <c r="E23" s="36">
        <v>314</v>
      </c>
      <c r="F23" s="13">
        <v>360</v>
      </c>
      <c r="G23" s="13">
        <v>368</v>
      </c>
      <c r="H23" s="283">
        <f t="shared" si="1"/>
        <v>14.64968152866242</v>
      </c>
      <c r="I23" s="283">
        <f t="shared" si="1"/>
        <v>2.2222222222222223</v>
      </c>
      <c r="J23" s="13"/>
      <c r="K23" s="14" t="s">
        <v>119</v>
      </c>
    </row>
    <row r="24" spans="1:11" s="15" customFormat="1" ht="15" customHeight="1">
      <c r="A24" s="14"/>
      <c r="B24" s="14" t="s">
        <v>103</v>
      </c>
      <c r="C24" s="19"/>
      <c r="D24" s="31"/>
      <c r="E24" s="36">
        <v>10</v>
      </c>
      <c r="F24" s="13">
        <v>11</v>
      </c>
      <c r="G24" s="13">
        <v>11</v>
      </c>
      <c r="H24" s="283">
        <f t="shared" si="1"/>
        <v>10</v>
      </c>
      <c r="I24" s="283">
        <f t="shared" si="1"/>
        <v>0</v>
      </c>
      <c r="J24" s="13"/>
      <c r="K24" s="14" t="s">
        <v>120</v>
      </c>
    </row>
    <row r="25" spans="1:11" s="15" customFormat="1" ht="15" customHeight="1">
      <c r="A25" s="14"/>
      <c r="B25" s="14" t="s">
        <v>104</v>
      </c>
      <c r="C25" s="19"/>
      <c r="D25" s="31"/>
      <c r="E25" s="36">
        <v>194</v>
      </c>
      <c r="F25" s="13">
        <v>202</v>
      </c>
      <c r="G25" s="13">
        <v>201</v>
      </c>
      <c r="H25" s="283">
        <f t="shared" si="1"/>
        <v>4.1237113402061851</v>
      </c>
      <c r="I25" s="283">
        <f t="shared" si="1"/>
        <v>-0.49504950495049505</v>
      </c>
      <c r="J25" s="13"/>
      <c r="K25" s="14" t="s">
        <v>121</v>
      </c>
    </row>
    <row r="26" spans="1:11" s="15" customFormat="1" ht="15" customHeight="1">
      <c r="A26" s="14"/>
      <c r="B26" s="14" t="s">
        <v>105</v>
      </c>
      <c r="C26" s="19"/>
      <c r="D26" s="31"/>
      <c r="E26" s="36">
        <v>184</v>
      </c>
      <c r="F26" s="13">
        <v>190</v>
      </c>
      <c r="G26" s="13">
        <v>191</v>
      </c>
      <c r="H26" s="283">
        <f t="shared" si="1"/>
        <v>3.2608695652173911</v>
      </c>
      <c r="I26" s="283">
        <f t="shared" si="1"/>
        <v>0.52631578947368418</v>
      </c>
      <c r="J26" s="13"/>
      <c r="K26" s="14" t="s">
        <v>122</v>
      </c>
    </row>
    <row r="27" spans="1:11" s="15" customFormat="1" ht="15" customHeight="1">
      <c r="A27" s="14"/>
      <c r="B27" s="14" t="s">
        <v>106</v>
      </c>
      <c r="C27" s="19"/>
      <c r="D27" s="31"/>
      <c r="E27" s="36">
        <v>54</v>
      </c>
      <c r="F27" s="13">
        <v>56</v>
      </c>
      <c r="G27" s="13">
        <v>58</v>
      </c>
      <c r="H27" s="283">
        <f t="shared" si="1"/>
        <v>3.7037037037037037</v>
      </c>
      <c r="I27" s="283">
        <f t="shared" si="1"/>
        <v>3.5714285714285716</v>
      </c>
      <c r="J27" s="13"/>
      <c r="K27" s="14" t="s">
        <v>123</v>
      </c>
    </row>
    <row r="28" spans="1:11" s="15" customFormat="1" ht="15" customHeight="1">
      <c r="A28" s="14"/>
      <c r="B28" s="14" t="s">
        <v>107</v>
      </c>
      <c r="C28" s="19"/>
      <c r="D28" s="31"/>
      <c r="E28" s="36">
        <v>261</v>
      </c>
      <c r="F28" s="13">
        <v>275</v>
      </c>
      <c r="G28" s="13">
        <v>267</v>
      </c>
      <c r="H28" s="283">
        <f t="shared" si="1"/>
        <v>5.3639846743295019</v>
      </c>
      <c r="I28" s="283">
        <f t="shared" si="1"/>
        <v>-2.9090909090909092</v>
      </c>
      <c r="J28" s="13"/>
      <c r="K28" s="14" t="s">
        <v>124</v>
      </c>
    </row>
    <row r="29" spans="1:11" s="15" customFormat="1" ht="15" customHeight="1">
      <c r="A29" s="14"/>
      <c r="B29" s="14" t="s">
        <v>108</v>
      </c>
      <c r="C29" s="19"/>
      <c r="D29" s="31"/>
      <c r="E29" s="36">
        <v>233</v>
      </c>
      <c r="F29" s="13">
        <f>289-138</f>
        <v>151</v>
      </c>
      <c r="G29" s="13">
        <v>299</v>
      </c>
      <c r="H29" s="283">
        <f t="shared" si="1"/>
        <v>-35.193133047210303</v>
      </c>
      <c r="I29" s="283">
        <f t="shared" si="1"/>
        <v>98.013245033112582</v>
      </c>
      <c r="J29" s="13"/>
      <c r="K29" s="14" t="s">
        <v>19</v>
      </c>
    </row>
    <row r="30" spans="1:11">
      <c r="A30" s="16"/>
      <c r="B30" s="16"/>
      <c r="C30" s="16"/>
      <c r="D30" s="17"/>
      <c r="E30" s="18"/>
      <c r="F30" s="18"/>
      <c r="G30" s="18"/>
      <c r="H30" s="18"/>
      <c r="I30" s="18"/>
      <c r="J30" s="18"/>
      <c r="K30" s="16"/>
    </row>
    <row r="31" spans="1:11">
      <c r="A31" s="15" t="s">
        <v>194</v>
      </c>
    </row>
    <row r="32" spans="1:11">
      <c r="B32" s="15"/>
      <c r="C32" s="25"/>
      <c r="D32" s="22"/>
      <c r="E32" s="23"/>
      <c r="F32" s="23"/>
      <c r="G32" s="33"/>
      <c r="H32" s="33"/>
      <c r="I32" s="34"/>
    </row>
    <row r="33" spans="1:9">
      <c r="A33" s="25" t="s">
        <v>208</v>
      </c>
      <c r="B33" s="14"/>
      <c r="C33" s="25"/>
      <c r="D33" s="22"/>
      <c r="E33" s="23"/>
      <c r="F33" s="23"/>
      <c r="G33" s="25"/>
      <c r="H33" s="14"/>
      <c r="I33" s="25"/>
    </row>
    <row r="34" spans="1:9">
      <c r="A34" s="25"/>
      <c r="B34" s="14"/>
      <c r="C34" s="25" t="s">
        <v>199</v>
      </c>
      <c r="D34" s="22"/>
      <c r="E34" s="23"/>
      <c r="F34" s="23"/>
      <c r="G34" s="25"/>
      <c r="H34" s="14"/>
      <c r="I34" s="25"/>
    </row>
    <row r="35" spans="1:9">
      <c r="B35" s="25" t="s">
        <v>374</v>
      </c>
      <c r="C35" s="22"/>
      <c r="D35" s="22"/>
      <c r="E35" s="23"/>
      <c r="F35" s="23"/>
      <c r="H35" s="24"/>
      <c r="I35" s="22"/>
    </row>
    <row r="36" spans="1:9">
      <c r="A36" s="25" t="s">
        <v>230</v>
      </c>
      <c r="B36" s="6"/>
    </row>
  </sheetData>
  <mergeCells count="5">
    <mergeCell ref="H4:I4"/>
    <mergeCell ref="A5:D6"/>
    <mergeCell ref="H5:I5"/>
    <mergeCell ref="J5:K6"/>
    <mergeCell ref="A8:D8"/>
  </mergeCells>
  <pageMargins left="0.78740157480314965" right="0.35433070866141736" top="0.78740157480314965" bottom="0" header="0.51181102362204722" footer="0.51181102362204722"/>
  <pageSetup paperSize="9" scale="9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58"/>
  <sheetViews>
    <sheetView showGridLines="0" topLeftCell="G40" workbookViewId="0">
      <selection activeCell="M2" sqref="M2"/>
    </sheetView>
  </sheetViews>
  <sheetFormatPr defaultColWidth="9.125" defaultRowHeight="18"/>
  <cols>
    <col min="1" max="1" width="1.75" style="38" customWidth="1"/>
    <col min="2" max="2" width="6" style="38" customWidth="1"/>
    <col min="3" max="3" width="5.375" style="38" customWidth="1"/>
    <col min="4" max="4" width="11.75" style="38" customWidth="1"/>
    <col min="5" max="6" width="23.125" style="40" customWidth="1"/>
    <col min="7" max="7" width="13.75" style="39" customWidth="1"/>
    <col min="8" max="9" width="11.75" style="39" customWidth="1"/>
    <col min="10" max="10" width="29.875" style="38" customWidth="1"/>
    <col min="11" max="11" width="2.75" style="37" customWidth="1"/>
    <col min="12" max="12" width="4.625" style="37" customWidth="1"/>
    <col min="13" max="14" width="9.125" style="37" customWidth="1"/>
    <col min="15" max="15" width="12.125" style="37" customWidth="1"/>
    <col min="16" max="16384" width="9.125" style="37"/>
  </cols>
  <sheetData>
    <row r="1" spans="1:15" s="3" customFormat="1" ht="20.25" customHeight="1">
      <c r="A1" s="1"/>
      <c r="B1" s="1" t="s">
        <v>338</v>
      </c>
      <c r="C1" s="2"/>
      <c r="D1" s="1" t="s">
        <v>357</v>
      </c>
      <c r="E1" s="1"/>
      <c r="F1" s="1"/>
      <c r="G1" s="1"/>
      <c r="H1" s="1"/>
      <c r="I1" s="1"/>
      <c r="J1" s="1"/>
    </row>
    <row r="2" spans="1:15" s="5" customFormat="1" ht="20.25" customHeight="1">
      <c r="A2" s="4"/>
      <c r="B2" s="1" t="s">
        <v>339</v>
      </c>
      <c r="C2" s="2"/>
      <c r="D2" s="1" t="s">
        <v>358</v>
      </c>
      <c r="E2" s="4"/>
      <c r="F2" s="4"/>
      <c r="G2" s="4"/>
      <c r="H2" s="4"/>
      <c r="I2" s="4"/>
      <c r="J2" s="4"/>
    </row>
    <row r="3" spans="1:15" s="6" customFormat="1" ht="3" customHeight="1"/>
    <row r="4" spans="1:15" s="9" customFormat="1" ht="21" customHeight="1">
      <c r="A4" s="7"/>
      <c r="B4" s="7"/>
      <c r="C4" s="7"/>
      <c r="D4" s="7"/>
      <c r="E4" s="20"/>
      <c r="F4" s="20"/>
      <c r="G4" s="289" t="s">
        <v>196</v>
      </c>
      <c r="H4" s="290"/>
      <c r="I4" s="300"/>
      <c r="J4" s="7"/>
      <c r="K4" s="8"/>
    </row>
    <row r="5" spans="1:15" s="9" customFormat="1" ht="21" customHeight="1">
      <c r="A5" s="301" t="s">
        <v>135</v>
      </c>
      <c r="B5" s="301"/>
      <c r="C5" s="301"/>
      <c r="D5" s="302"/>
      <c r="E5" s="10" t="s">
        <v>142</v>
      </c>
      <c r="F5" s="10"/>
      <c r="G5" s="292" t="s">
        <v>205</v>
      </c>
      <c r="H5" s="293"/>
      <c r="I5" s="303"/>
      <c r="J5" s="304" t="s">
        <v>136</v>
      </c>
      <c r="K5" s="8"/>
    </row>
    <row r="6" spans="1:15" s="9" customFormat="1" ht="21" customHeight="1">
      <c r="A6" s="301"/>
      <c r="B6" s="301"/>
      <c r="C6" s="301"/>
      <c r="D6" s="302"/>
      <c r="E6" s="10" t="s">
        <v>85</v>
      </c>
      <c r="F6" s="10" t="s">
        <v>197</v>
      </c>
      <c r="G6" s="10" t="s">
        <v>1</v>
      </c>
      <c r="H6" s="10" t="s">
        <v>81</v>
      </c>
      <c r="I6" s="10" t="s">
        <v>82</v>
      </c>
      <c r="J6" s="304"/>
      <c r="K6" s="8"/>
    </row>
    <row r="7" spans="1:15" s="9" customFormat="1" ht="21" customHeight="1">
      <c r="A7" s="12"/>
      <c r="B7" s="12"/>
      <c r="C7" s="12"/>
      <c r="D7" s="12"/>
      <c r="E7" s="11" t="s">
        <v>204</v>
      </c>
      <c r="F7" s="11" t="s">
        <v>198</v>
      </c>
      <c r="G7" s="11" t="s">
        <v>2</v>
      </c>
      <c r="H7" s="11" t="s">
        <v>83</v>
      </c>
      <c r="I7" s="11" t="s">
        <v>84</v>
      </c>
      <c r="J7" s="12"/>
      <c r="K7" s="8"/>
    </row>
    <row r="8" spans="1:15" s="68" customFormat="1" ht="24" customHeight="1">
      <c r="A8" s="305" t="s">
        <v>80</v>
      </c>
      <c r="B8" s="305"/>
      <c r="C8" s="305"/>
      <c r="D8" s="306"/>
      <c r="E8" s="75">
        <v>2635</v>
      </c>
      <c r="F8" s="75">
        <v>196916736484</v>
      </c>
      <c r="G8" s="74">
        <v>142531</v>
      </c>
      <c r="H8" s="74">
        <v>65098</v>
      </c>
      <c r="I8" s="73">
        <v>77512</v>
      </c>
      <c r="J8" s="130" t="s">
        <v>2</v>
      </c>
      <c r="N8" s="130"/>
      <c r="O8" s="146"/>
    </row>
    <row r="9" spans="1:15" s="51" customFormat="1" ht="18" customHeight="1">
      <c r="A9" s="72"/>
      <c r="B9" s="52" t="s">
        <v>298</v>
      </c>
      <c r="D9" s="71"/>
      <c r="E9" s="54">
        <v>778</v>
      </c>
      <c r="F9" s="54">
        <v>66108499246.629997</v>
      </c>
      <c r="G9" s="53">
        <v>48135</v>
      </c>
      <c r="H9" s="53">
        <v>23841</v>
      </c>
      <c r="I9" s="53">
        <v>24360</v>
      </c>
      <c r="J9" s="52" t="s">
        <v>297</v>
      </c>
      <c r="K9" s="57"/>
    </row>
    <row r="10" spans="1:15" s="51" customFormat="1" ht="18" customHeight="1">
      <c r="B10" s="52" t="s">
        <v>296</v>
      </c>
      <c r="D10" s="71"/>
      <c r="E10" s="54">
        <v>55</v>
      </c>
      <c r="F10" s="54">
        <v>10973376700</v>
      </c>
      <c r="G10" s="53">
        <v>1461</v>
      </c>
      <c r="H10" s="53">
        <v>1142</v>
      </c>
      <c r="I10" s="53">
        <v>319</v>
      </c>
      <c r="J10" s="52" t="s">
        <v>295</v>
      </c>
      <c r="K10" s="57"/>
    </row>
    <row r="11" spans="1:15" s="51" customFormat="1" ht="18" customHeight="1">
      <c r="B11" s="52" t="s">
        <v>294</v>
      </c>
      <c r="D11" s="71"/>
      <c r="E11" s="54">
        <v>48</v>
      </c>
      <c r="F11" s="54">
        <v>2418370000</v>
      </c>
      <c r="G11" s="53">
        <v>1163</v>
      </c>
      <c r="H11" s="53">
        <v>796</v>
      </c>
      <c r="I11" s="53">
        <v>367</v>
      </c>
      <c r="J11" s="52" t="s">
        <v>293</v>
      </c>
      <c r="K11" s="57"/>
    </row>
    <row r="12" spans="1:15" s="51" customFormat="1" ht="18" customHeight="1">
      <c r="B12" s="52" t="s">
        <v>292</v>
      </c>
      <c r="D12" s="71"/>
      <c r="E12" s="54">
        <v>19</v>
      </c>
      <c r="F12" s="54">
        <v>187744667</v>
      </c>
      <c r="G12" s="53">
        <v>189</v>
      </c>
      <c r="H12" s="53">
        <v>135</v>
      </c>
      <c r="I12" s="53">
        <v>54</v>
      </c>
      <c r="J12" s="52" t="s">
        <v>291</v>
      </c>
      <c r="K12" s="57"/>
    </row>
    <row r="13" spans="1:15" s="51" customFormat="1" ht="18" customHeight="1">
      <c r="B13" s="52" t="s">
        <v>290</v>
      </c>
      <c r="D13" s="71"/>
      <c r="E13" s="54">
        <v>1</v>
      </c>
      <c r="F13" s="54">
        <v>640000</v>
      </c>
      <c r="G13" s="53">
        <v>1</v>
      </c>
      <c r="H13" s="53">
        <v>1</v>
      </c>
      <c r="I13" s="56">
        <v>0</v>
      </c>
      <c r="J13" s="52" t="s">
        <v>289</v>
      </c>
      <c r="K13" s="57"/>
    </row>
    <row r="14" spans="1:15" s="51" customFormat="1" ht="18" customHeight="1">
      <c r="B14" s="52" t="s">
        <v>288</v>
      </c>
      <c r="D14" s="71"/>
      <c r="E14" s="54">
        <v>28</v>
      </c>
      <c r="F14" s="54">
        <v>781001447</v>
      </c>
      <c r="G14" s="53">
        <v>970</v>
      </c>
      <c r="H14" s="53">
        <v>293</v>
      </c>
      <c r="I14" s="53">
        <v>677</v>
      </c>
      <c r="J14" s="52" t="s">
        <v>287</v>
      </c>
      <c r="K14" s="57"/>
    </row>
    <row r="15" spans="1:15" s="51" customFormat="1" ht="18" customHeight="1">
      <c r="B15" s="52" t="s">
        <v>286</v>
      </c>
      <c r="D15" s="71"/>
      <c r="E15" s="54">
        <v>125</v>
      </c>
      <c r="F15" s="54">
        <v>15920725420</v>
      </c>
      <c r="G15" s="53">
        <v>16102</v>
      </c>
      <c r="H15" s="53">
        <v>5734</v>
      </c>
      <c r="I15" s="53">
        <v>10373</v>
      </c>
      <c r="J15" s="52" t="s">
        <v>285</v>
      </c>
      <c r="K15" s="57"/>
    </row>
    <row r="16" spans="1:15" s="51" customFormat="1" ht="18" customHeight="1">
      <c r="B16" s="52" t="s">
        <v>284</v>
      </c>
      <c r="D16" s="71"/>
      <c r="E16" s="54">
        <v>127</v>
      </c>
      <c r="F16" s="54">
        <v>6633913662</v>
      </c>
      <c r="G16" s="53">
        <v>1737</v>
      </c>
      <c r="H16" s="53">
        <v>1136</v>
      </c>
      <c r="I16" s="53">
        <v>601</v>
      </c>
      <c r="J16" s="52" t="s">
        <v>283</v>
      </c>
      <c r="K16" s="57"/>
    </row>
    <row r="17" spans="1:11" s="51" customFormat="1" ht="18" customHeight="1">
      <c r="B17" s="52" t="s">
        <v>282</v>
      </c>
      <c r="D17" s="71"/>
      <c r="E17" s="54">
        <v>36</v>
      </c>
      <c r="F17" s="54">
        <v>223794000</v>
      </c>
      <c r="G17" s="53">
        <v>529</v>
      </c>
      <c r="H17" s="53">
        <v>290</v>
      </c>
      <c r="I17" s="53">
        <v>239</v>
      </c>
      <c r="J17" s="52" t="s">
        <v>281</v>
      </c>
      <c r="K17" s="57"/>
    </row>
    <row r="18" spans="1:11" s="51" customFormat="1" ht="18" customHeight="1">
      <c r="B18" s="52" t="s">
        <v>280</v>
      </c>
      <c r="D18" s="71"/>
      <c r="E18" s="54">
        <v>67</v>
      </c>
      <c r="F18" s="54">
        <v>2314738927</v>
      </c>
      <c r="G18" s="53">
        <v>2010</v>
      </c>
      <c r="H18" s="53">
        <v>964</v>
      </c>
      <c r="I18" s="53">
        <v>1046</v>
      </c>
      <c r="J18" s="52" t="s">
        <v>279</v>
      </c>
      <c r="K18" s="57"/>
    </row>
    <row r="19" spans="1:11" s="51" customFormat="1" ht="18" customHeight="1">
      <c r="B19" s="52" t="s">
        <v>278</v>
      </c>
      <c r="D19" s="71"/>
      <c r="E19" s="54">
        <v>17</v>
      </c>
      <c r="F19" s="54">
        <v>190688000</v>
      </c>
      <c r="G19" s="53">
        <v>135</v>
      </c>
      <c r="H19" s="53">
        <v>87</v>
      </c>
      <c r="I19" s="53">
        <v>48</v>
      </c>
      <c r="J19" s="52" t="s">
        <v>277</v>
      </c>
      <c r="K19" s="57"/>
    </row>
    <row r="20" spans="1:11" s="51" customFormat="1" ht="18" customHeight="1">
      <c r="B20" s="52" t="s">
        <v>276</v>
      </c>
      <c r="D20" s="71"/>
      <c r="E20" s="54">
        <v>48</v>
      </c>
      <c r="F20" s="54">
        <v>6514186600</v>
      </c>
      <c r="G20" s="53">
        <v>756</v>
      </c>
      <c r="H20" s="53">
        <v>408</v>
      </c>
      <c r="I20" s="53">
        <v>348</v>
      </c>
      <c r="J20" s="52" t="s">
        <v>275</v>
      </c>
      <c r="K20" s="57"/>
    </row>
    <row r="21" spans="1:11" s="51" customFormat="1" ht="18" customHeight="1">
      <c r="B21" s="52" t="s">
        <v>274</v>
      </c>
      <c r="D21" s="71"/>
      <c r="E21" s="54">
        <v>23</v>
      </c>
      <c r="F21" s="54">
        <v>1255474000</v>
      </c>
      <c r="G21" s="53">
        <v>453</v>
      </c>
      <c r="H21" s="53">
        <v>393</v>
      </c>
      <c r="I21" s="53">
        <v>60</v>
      </c>
      <c r="J21" s="52" t="s">
        <v>273</v>
      </c>
      <c r="K21" s="57"/>
    </row>
    <row r="22" spans="1:11" s="51" customFormat="1" ht="18" customHeight="1">
      <c r="B22" s="52" t="s">
        <v>272</v>
      </c>
      <c r="D22" s="71"/>
      <c r="E22" s="54">
        <v>134</v>
      </c>
      <c r="F22" s="54">
        <v>6891602514.3699999</v>
      </c>
      <c r="G22" s="53">
        <v>4849</v>
      </c>
      <c r="H22" s="53">
        <v>1732</v>
      </c>
      <c r="I22" s="53">
        <v>3117</v>
      </c>
      <c r="J22" s="52" t="s">
        <v>271</v>
      </c>
      <c r="K22" s="57"/>
    </row>
    <row r="23" spans="1:11" s="51" customFormat="1" ht="18" customHeight="1">
      <c r="B23" s="52" t="s">
        <v>270</v>
      </c>
      <c r="D23" s="71"/>
      <c r="E23" s="54">
        <v>108</v>
      </c>
      <c r="F23" s="54">
        <v>6977620021.8000002</v>
      </c>
      <c r="G23" s="53">
        <v>2693</v>
      </c>
      <c r="H23" s="53">
        <v>1874</v>
      </c>
      <c r="I23" s="53">
        <v>819</v>
      </c>
      <c r="J23" s="52" t="s">
        <v>269</v>
      </c>
      <c r="K23" s="57"/>
    </row>
    <row r="24" spans="1:11" s="51" customFormat="1" ht="18" customHeight="1">
      <c r="B24" s="52" t="s">
        <v>268</v>
      </c>
      <c r="D24" s="71"/>
      <c r="E24" s="54">
        <v>19</v>
      </c>
      <c r="F24" s="54">
        <v>109077808</v>
      </c>
      <c r="G24" s="53">
        <v>257</v>
      </c>
      <c r="H24" s="53">
        <v>194</v>
      </c>
      <c r="I24" s="53">
        <v>63</v>
      </c>
      <c r="J24" s="52" t="s">
        <v>267</v>
      </c>
      <c r="K24" s="57"/>
    </row>
    <row r="25" spans="1:11" s="51" customFormat="1" ht="18" customHeight="1">
      <c r="B25" s="52" t="s">
        <v>266</v>
      </c>
      <c r="D25" s="71"/>
      <c r="E25" s="54">
        <v>34</v>
      </c>
      <c r="F25" s="54">
        <v>1522793900</v>
      </c>
      <c r="G25" s="53">
        <v>433</v>
      </c>
      <c r="H25" s="53">
        <v>345</v>
      </c>
      <c r="I25" s="53">
        <v>88</v>
      </c>
      <c r="J25" s="52" t="s">
        <v>265</v>
      </c>
      <c r="K25" s="57"/>
    </row>
    <row r="26" spans="1:11" s="51" customFormat="1" ht="18" customHeight="1">
      <c r="B26" s="52" t="s">
        <v>264</v>
      </c>
      <c r="D26" s="71"/>
      <c r="E26" s="54">
        <v>154</v>
      </c>
      <c r="F26" s="54">
        <v>28901879066.759998</v>
      </c>
      <c r="G26" s="53">
        <v>30320</v>
      </c>
      <c r="H26" s="53">
        <v>9065</v>
      </c>
      <c r="I26" s="53">
        <v>21255</v>
      </c>
      <c r="J26" s="52" t="s">
        <v>263</v>
      </c>
      <c r="K26" s="57"/>
    </row>
    <row r="27" spans="1:11" s="51" customFormat="1" ht="18" customHeight="1">
      <c r="B27" s="52" t="s">
        <v>262</v>
      </c>
      <c r="D27" s="71"/>
      <c r="E27" s="54">
        <v>62</v>
      </c>
      <c r="F27" s="54">
        <v>2265800770.75</v>
      </c>
      <c r="G27" s="53">
        <v>1877</v>
      </c>
      <c r="H27" s="53">
        <v>1097</v>
      </c>
      <c r="I27" s="53">
        <v>784</v>
      </c>
      <c r="J27" s="52" t="s">
        <v>261</v>
      </c>
      <c r="K27" s="68"/>
    </row>
    <row r="28" spans="1:11" s="51" customFormat="1" ht="18" customHeight="1">
      <c r="B28" s="52"/>
      <c r="E28" s="70"/>
      <c r="F28" s="70"/>
      <c r="G28" s="69"/>
      <c r="H28" s="69"/>
      <c r="I28" s="69"/>
      <c r="J28" s="52"/>
      <c r="K28" s="68"/>
    </row>
    <row r="29" spans="1:11" s="3" customFormat="1" ht="20.25" customHeight="1">
      <c r="A29" s="1"/>
      <c r="B29" s="1" t="s">
        <v>338</v>
      </c>
      <c r="C29" s="2"/>
      <c r="D29" s="1" t="s">
        <v>337</v>
      </c>
      <c r="E29" s="1"/>
      <c r="F29" s="1"/>
      <c r="G29" s="1"/>
      <c r="H29" s="1"/>
      <c r="I29" s="1"/>
      <c r="J29" s="1"/>
    </row>
    <row r="30" spans="1:11" s="5" customFormat="1" ht="20.25" customHeight="1">
      <c r="A30" s="4"/>
      <c r="B30" s="1" t="s">
        <v>339</v>
      </c>
      <c r="C30" s="2"/>
      <c r="D30" s="1" t="s">
        <v>336</v>
      </c>
      <c r="E30" s="4"/>
      <c r="F30" s="4"/>
      <c r="G30" s="4"/>
      <c r="H30" s="4"/>
      <c r="I30" s="4"/>
      <c r="J30" s="4"/>
    </row>
    <row r="31" spans="1:11" s="6" customFormat="1" ht="3" customHeight="1"/>
    <row r="32" spans="1:11" s="9" customFormat="1" ht="21" customHeight="1">
      <c r="A32" s="7"/>
      <c r="B32" s="7"/>
      <c r="C32" s="7"/>
      <c r="D32" s="7"/>
      <c r="E32" s="20"/>
      <c r="F32" s="20"/>
      <c r="G32" s="289" t="s">
        <v>196</v>
      </c>
      <c r="H32" s="290"/>
      <c r="I32" s="300"/>
      <c r="J32" s="7"/>
      <c r="K32" s="8"/>
    </row>
    <row r="33" spans="1:11" s="9" customFormat="1" ht="21" customHeight="1">
      <c r="A33" s="301" t="s">
        <v>135</v>
      </c>
      <c r="B33" s="301"/>
      <c r="C33" s="301"/>
      <c r="D33" s="302"/>
      <c r="E33" s="10" t="s">
        <v>142</v>
      </c>
      <c r="F33" s="10"/>
      <c r="G33" s="292" t="s">
        <v>205</v>
      </c>
      <c r="H33" s="293"/>
      <c r="I33" s="303"/>
      <c r="J33" s="304" t="s">
        <v>136</v>
      </c>
      <c r="K33" s="8"/>
    </row>
    <row r="34" spans="1:11" s="9" customFormat="1" ht="21" customHeight="1">
      <c r="A34" s="301"/>
      <c r="B34" s="301"/>
      <c r="C34" s="301"/>
      <c r="D34" s="302"/>
      <c r="E34" s="10" t="s">
        <v>85</v>
      </c>
      <c r="F34" s="10" t="s">
        <v>197</v>
      </c>
      <c r="G34" s="10" t="s">
        <v>1</v>
      </c>
      <c r="H34" s="10" t="s">
        <v>81</v>
      </c>
      <c r="I34" s="10" t="s">
        <v>82</v>
      </c>
      <c r="J34" s="304"/>
      <c r="K34" s="8"/>
    </row>
    <row r="35" spans="1:11" s="9" customFormat="1" ht="21" customHeight="1">
      <c r="A35" s="12"/>
      <c r="B35" s="12"/>
      <c r="C35" s="12"/>
      <c r="D35" s="12"/>
      <c r="E35" s="11" t="s">
        <v>204</v>
      </c>
      <c r="F35" s="11" t="s">
        <v>198</v>
      </c>
      <c r="G35" s="11" t="s">
        <v>2</v>
      </c>
      <c r="H35" s="11" t="s">
        <v>83</v>
      </c>
      <c r="I35" s="11" t="s">
        <v>84</v>
      </c>
      <c r="J35" s="12"/>
      <c r="K35" s="8"/>
    </row>
    <row r="36" spans="1:11" s="51" customFormat="1">
      <c r="B36" s="52" t="s">
        <v>260</v>
      </c>
      <c r="C36" s="57"/>
      <c r="D36" s="57"/>
      <c r="E36" s="54">
        <v>204</v>
      </c>
      <c r="F36" s="54">
        <v>7499699586</v>
      </c>
      <c r="G36" s="59">
        <v>8022</v>
      </c>
      <c r="H36" s="59">
        <v>4086</v>
      </c>
      <c r="I36" s="58">
        <v>3936</v>
      </c>
      <c r="J36" s="52" t="s">
        <v>259</v>
      </c>
    </row>
    <row r="37" spans="1:11" s="51" customFormat="1">
      <c r="B37" s="52" t="s">
        <v>258</v>
      </c>
      <c r="C37" s="57"/>
      <c r="D37" s="57"/>
      <c r="E37" s="54">
        <v>350</v>
      </c>
      <c r="F37" s="54">
        <v>17436974618.689999</v>
      </c>
      <c r="G37" s="53">
        <v>15674</v>
      </c>
      <c r="H37" s="53">
        <v>7928</v>
      </c>
      <c r="I37" s="53">
        <v>7750</v>
      </c>
      <c r="J37" s="52" t="s">
        <v>257</v>
      </c>
    </row>
    <row r="38" spans="1:11" s="51" customFormat="1">
      <c r="B38" s="52" t="s">
        <v>256</v>
      </c>
      <c r="C38" s="57"/>
      <c r="D38" s="57"/>
      <c r="E38" s="54">
        <v>50</v>
      </c>
      <c r="F38" s="54">
        <v>4108291924</v>
      </c>
      <c r="G38" s="53">
        <v>1388</v>
      </c>
      <c r="H38" s="53">
        <v>977</v>
      </c>
      <c r="I38" s="53">
        <v>411</v>
      </c>
      <c r="J38" s="52" t="s">
        <v>255</v>
      </c>
    </row>
    <row r="39" spans="1:11" s="51" customFormat="1">
      <c r="B39" s="52" t="s">
        <v>254</v>
      </c>
      <c r="C39" s="57"/>
      <c r="D39" s="57"/>
      <c r="E39" s="54">
        <v>13</v>
      </c>
      <c r="F39" s="54">
        <v>3803344378</v>
      </c>
      <c r="G39" s="53">
        <v>299</v>
      </c>
      <c r="H39" s="53">
        <v>255</v>
      </c>
      <c r="I39" s="53">
        <v>44</v>
      </c>
      <c r="J39" s="52" t="s">
        <v>253</v>
      </c>
    </row>
    <row r="40" spans="1:11" s="51" customFormat="1">
      <c r="B40" s="52" t="s">
        <v>252</v>
      </c>
      <c r="C40" s="57"/>
      <c r="D40" s="57"/>
      <c r="E40" s="54">
        <v>11</v>
      </c>
      <c r="F40" s="54">
        <v>9597000</v>
      </c>
      <c r="G40" s="53">
        <v>68</v>
      </c>
      <c r="H40" s="53">
        <v>43</v>
      </c>
      <c r="I40" s="53">
        <v>25</v>
      </c>
      <c r="J40" s="52" t="s">
        <v>251</v>
      </c>
    </row>
    <row r="41" spans="1:11" s="51" customFormat="1">
      <c r="B41" s="52" t="s">
        <v>250</v>
      </c>
      <c r="C41" s="55"/>
      <c r="D41" s="55"/>
      <c r="E41" s="54">
        <v>11</v>
      </c>
      <c r="F41" s="54">
        <v>64762000</v>
      </c>
      <c r="G41" s="53">
        <v>51</v>
      </c>
      <c r="H41" s="53">
        <v>41</v>
      </c>
      <c r="I41" s="53">
        <v>10</v>
      </c>
      <c r="J41" s="52" t="s">
        <v>249</v>
      </c>
    </row>
    <row r="42" spans="1:11" s="51" customFormat="1">
      <c r="B42" s="52" t="s">
        <v>248</v>
      </c>
      <c r="C42" s="55"/>
      <c r="D42" s="55"/>
      <c r="E42" s="54">
        <v>9</v>
      </c>
      <c r="F42" s="54">
        <v>18192000</v>
      </c>
      <c r="G42" s="53">
        <v>29</v>
      </c>
      <c r="H42" s="53">
        <v>25</v>
      </c>
      <c r="I42" s="53">
        <v>4</v>
      </c>
      <c r="J42" s="52" t="s">
        <v>247</v>
      </c>
    </row>
    <row r="43" spans="1:11" s="51" customFormat="1">
      <c r="B43" s="52" t="s">
        <v>246</v>
      </c>
      <c r="C43" s="55"/>
      <c r="D43" s="55"/>
      <c r="E43" s="54">
        <v>10</v>
      </c>
      <c r="F43" s="54">
        <v>101280000</v>
      </c>
      <c r="G43" s="53">
        <v>73</v>
      </c>
      <c r="H43" s="53">
        <v>70</v>
      </c>
      <c r="I43" s="56">
        <v>3</v>
      </c>
      <c r="J43" s="52" t="s">
        <v>245</v>
      </c>
    </row>
    <row r="44" spans="1:11" s="51" customFormat="1">
      <c r="B44" s="52" t="s">
        <v>244</v>
      </c>
      <c r="C44" s="55"/>
      <c r="D44" s="55"/>
      <c r="E44" s="54">
        <v>28</v>
      </c>
      <c r="F44" s="54">
        <v>332133000</v>
      </c>
      <c r="G44" s="53">
        <v>439</v>
      </c>
      <c r="H44" s="53">
        <v>203</v>
      </c>
      <c r="I44" s="53">
        <v>236</v>
      </c>
      <c r="J44" s="52" t="s">
        <v>243</v>
      </c>
    </row>
    <row r="45" spans="1:11" s="51" customFormat="1">
      <c r="B45" s="52" t="s">
        <v>242</v>
      </c>
      <c r="C45" s="55"/>
      <c r="D45" s="55"/>
      <c r="E45" s="54">
        <v>10</v>
      </c>
      <c r="F45" s="54">
        <v>35683300</v>
      </c>
      <c r="G45" s="53">
        <v>60</v>
      </c>
      <c r="H45" s="53">
        <v>59</v>
      </c>
      <c r="I45" s="56">
        <v>1</v>
      </c>
      <c r="J45" s="52" t="s">
        <v>240</v>
      </c>
    </row>
    <row r="46" spans="1:11" s="51" customFormat="1">
      <c r="B46" s="52" t="s">
        <v>239</v>
      </c>
      <c r="C46" s="55"/>
      <c r="D46" s="55"/>
      <c r="E46" s="54">
        <v>7</v>
      </c>
      <c r="F46" s="54">
        <v>104935926</v>
      </c>
      <c r="G46" s="53">
        <v>36</v>
      </c>
      <c r="H46" s="53">
        <v>28</v>
      </c>
      <c r="I46" s="53">
        <v>8</v>
      </c>
      <c r="J46" s="52" t="s">
        <v>238</v>
      </c>
    </row>
    <row r="47" spans="1:11" s="51" customFormat="1">
      <c r="B47" s="52" t="s">
        <v>237</v>
      </c>
      <c r="C47" s="55"/>
      <c r="D47" s="55"/>
      <c r="E47" s="54">
        <v>15</v>
      </c>
      <c r="F47" s="54">
        <v>1137664000</v>
      </c>
      <c r="G47" s="53">
        <v>217</v>
      </c>
      <c r="H47" s="53">
        <v>191</v>
      </c>
      <c r="I47" s="53">
        <v>26</v>
      </c>
      <c r="J47" s="52" t="s">
        <v>236</v>
      </c>
    </row>
    <row r="48" spans="1:11" s="51" customFormat="1">
      <c r="B48" s="52" t="s">
        <v>235</v>
      </c>
      <c r="C48" s="55"/>
      <c r="D48" s="55"/>
      <c r="E48" s="54">
        <v>34</v>
      </c>
      <c r="F48" s="54">
        <v>2072252000</v>
      </c>
      <c r="G48" s="53">
        <v>2105</v>
      </c>
      <c r="H48" s="53">
        <v>1665</v>
      </c>
      <c r="I48" s="53">
        <v>440</v>
      </c>
      <c r="J48" s="52" t="s">
        <v>234</v>
      </c>
    </row>
    <row r="49" spans="1:14">
      <c r="A49" s="37"/>
      <c r="B49" s="37"/>
      <c r="C49" s="37"/>
      <c r="D49" s="50"/>
      <c r="E49" s="49"/>
      <c r="F49" s="49"/>
      <c r="G49" s="48"/>
      <c r="H49" s="48"/>
      <c r="I49" s="47"/>
      <c r="J49" s="37"/>
      <c r="N49" s="51"/>
    </row>
    <row r="50" spans="1:14" ht="3" customHeight="1">
      <c r="A50" s="42"/>
      <c r="B50" s="42"/>
      <c r="C50" s="42"/>
      <c r="D50" s="46"/>
      <c r="E50" s="45"/>
      <c r="F50" s="45"/>
      <c r="G50" s="44"/>
      <c r="H50" s="44"/>
      <c r="I50" s="43"/>
      <c r="J50" s="42"/>
      <c r="N50" s="51"/>
    </row>
    <row r="51" spans="1:14" ht="3" customHeight="1">
      <c r="G51" s="38"/>
      <c r="H51" s="38"/>
      <c r="I51" s="38"/>
      <c r="N51" s="51"/>
    </row>
    <row r="52" spans="1:14">
      <c r="B52" s="41" t="s">
        <v>233</v>
      </c>
      <c r="G52" s="38"/>
      <c r="H52" s="38"/>
      <c r="I52" s="38"/>
      <c r="N52" s="51"/>
    </row>
    <row r="53" spans="1:14">
      <c r="B53" s="38" t="s">
        <v>232</v>
      </c>
      <c r="G53" s="38"/>
      <c r="H53" s="38"/>
      <c r="I53" s="38"/>
      <c r="N53" s="51"/>
    </row>
    <row r="54" spans="1:14">
      <c r="G54" s="38"/>
      <c r="H54" s="38"/>
      <c r="I54" s="38"/>
      <c r="N54" s="51"/>
    </row>
    <row r="55" spans="1:14" ht="9.75" customHeight="1">
      <c r="G55" s="38"/>
      <c r="H55" s="38"/>
      <c r="I55" s="38"/>
      <c r="N55" s="51"/>
    </row>
    <row r="56" spans="1:14">
      <c r="N56" s="51"/>
    </row>
    <row r="57" spans="1:14">
      <c r="N57" s="51"/>
    </row>
    <row r="58" spans="1:14">
      <c r="N58" s="51"/>
    </row>
  </sheetData>
  <mergeCells count="9">
    <mergeCell ref="A33:D34"/>
    <mergeCell ref="G33:I33"/>
    <mergeCell ref="J33:J34"/>
    <mergeCell ref="A8:D8"/>
    <mergeCell ref="G4:I4"/>
    <mergeCell ref="A5:D6"/>
    <mergeCell ref="G5:I5"/>
    <mergeCell ref="J5:J6"/>
    <mergeCell ref="G32:I32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27"/>
  <sheetViews>
    <sheetView showGridLines="0" topLeftCell="J1" workbookViewId="0">
      <selection activeCell="U5" sqref="U5"/>
    </sheetView>
  </sheetViews>
  <sheetFormatPr defaultColWidth="9.125" defaultRowHeight="18"/>
  <cols>
    <col min="1" max="1" width="2" style="38" customWidth="1"/>
    <col min="2" max="2" width="6" style="38" customWidth="1"/>
    <col min="3" max="3" width="5.625" style="38" customWidth="1"/>
    <col min="4" max="4" width="0.625" style="38" customWidth="1"/>
    <col min="5" max="5" width="15.75" style="38" customWidth="1"/>
    <col min="6" max="6" width="12.75" style="38" customWidth="1"/>
    <col min="7" max="7" width="1.75" style="38" customWidth="1"/>
    <col min="8" max="8" width="12.75" style="38" customWidth="1"/>
    <col min="9" max="9" width="1.75" style="38" customWidth="1"/>
    <col min="10" max="10" width="12.75" style="38" customWidth="1"/>
    <col min="11" max="11" width="1.75" style="38" customWidth="1"/>
    <col min="12" max="12" width="11.5" style="38" customWidth="1"/>
    <col min="13" max="13" width="1.875" style="38" customWidth="1"/>
    <col min="14" max="14" width="12.75" style="38" customWidth="1"/>
    <col min="15" max="15" width="1.75" style="38" customWidth="1"/>
    <col min="16" max="16" width="0.625" style="38" customWidth="1"/>
    <col min="17" max="17" width="2.375" style="38" customWidth="1"/>
    <col min="18" max="18" width="33.75" style="37" customWidth="1"/>
    <col min="19" max="19" width="2.25" style="37" customWidth="1"/>
    <col min="20" max="21" width="4.125" style="37" customWidth="1"/>
    <col min="22" max="22" width="9.125" style="37" customWidth="1"/>
    <col min="23" max="16384" width="9.125" style="37"/>
  </cols>
  <sheetData>
    <row r="1" spans="1:18" s="67" customFormat="1">
      <c r="B1" s="65" t="s">
        <v>0</v>
      </c>
      <c r="C1" s="66">
        <v>12.5</v>
      </c>
      <c r="D1" s="65"/>
      <c r="E1" s="65" t="s">
        <v>354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8" s="63" customFormat="1">
      <c r="B2" s="65" t="s">
        <v>193</v>
      </c>
      <c r="C2" s="66">
        <v>12.5</v>
      </c>
      <c r="D2" s="64"/>
      <c r="E2" s="65" t="s">
        <v>355</v>
      </c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8" ht="3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8" ht="20.25" customHeight="1">
      <c r="A4" s="387" t="s">
        <v>127</v>
      </c>
      <c r="B4" s="387"/>
      <c r="C4" s="387"/>
      <c r="D4" s="387"/>
      <c r="E4" s="388"/>
      <c r="F4" s="206">
        <v>2556</v>
      </c>
      <c r="G4" s="207"/>
      <c r="H4" s="206">
        <v>2557</v>
      </c>
      <c r="I4" s="207"/>
      <c r="J4" s="206">
        <v>2558</v>
      </c>
      <c r="K4" s="207"/>
      <c r="L4" s="307">
        <v>2559</v>
      </c>
      <c r="M4" s="308"/>
      <c r="N4" s="307">
        <v>2560</v>
      </c>
      <c r="O4" s="308"/>
      <c r="P4" s="137"/>
      <c r="Q4" s="91"/>
      <c r="R4" s="387" t="s">
        <v>128</v>
      </c>
    </row>
    <row r="5" spans="1:18" ht="20.25" customHeight="1">
      <c r="A5" s="389"/>
      <c r="B5" s="389"/>
      <c r="C5" s="389"/>
      <c r="D5" s="389"/>
      <c r="E5" s="390"/>
      <c r="F5" s="208" t="s">
        <v>231</v>
      </c>
      <c r="G5" s="209"/>
      <c r="H5" s="208" t="s">
        <v>227</v>
      </c>
      <c r="I5" s="209"/>
      <c r="J5" s="208" t="s">
        <v>228</v>
      </c>
      <c r="K5" s="209"/>
      <c r="L5" s="309" t="s">
        <v>229</v>
      </c>
      <c r="M5" s="310"/>
      <c r="N5" s="309" t="s">
        <v>352</v>
      </c>
      <c r="O5" s="310"/>
      <c r="P5" s="138"/>
      <c r="Q5" s="90"/>
      <c r="R5" s="389"/>
    </row>
    <row r="6" spans="1:18" ht="3" customHeight="1">
      <c r="A6" s="89"/>
      <c r="B6" s="89"/>
      <c r="C6" s="89"/>
      <c r="D6" s="89"/>
      <c r="E6" s="89"/>
      <c r="F6" s="88"/>
      <c r="G6" s="87"/>
      <c r="H6" s="88"/>
      <c r="I6" s="87"/>
      <c r="J6" s="88"/>
      <c r="K6" s="87"/>
      <c r="L6" s="88"/>
      <c r="M6" s="87"/>
      <c r="N6" s="88"/>
      <c r="O6" s="87"/>
      <c r="P6" s="37"/>
      <c r="Q6" s="37"/>
    </row>
    <row r="7" spans="1:18" s="68" customFormat="1" ht="23.25" customHeight="1">
      <c r="A7" s="86" t="s">
        <v>8</v>
      </c>
      <c r="B7" s="52"/>
      <c r="C7" s="52"/>
      <c r="D7" s="52"/>
      <c r="E7" s="85"/>
      <c r="F7" s="83">
        <v>77</v>
      </c>
      <c r="G7" s="84"/>
      <c r="H7" s="83">
        <v>77</v>
      </c>
      <c r="I7" s="203"/>
      <c r="J7" s="83">
        <v>77</v>
      </c>
      <c r="K7" s="203"/>
      <c r="L7" s="83">
        <v>57</v>
      </c>
      <c r="M7" s="203"/>
      <c r="N7" s="83">
        <v>67</v>
      </c>
      <c r="O7" s="135"/>
      <c r="P7" s="134"/>
      <c r="Q7" s="79" t="s">
        <v>129</v>
      </c>
    </row>
    <row r="8" spans="1:18" s="51" customFormat="1" ht="23.25" customHeight="1">
      <c r="A8" s="82" t="s">
        <v>9</v>
      </c>
      <c r="B8" s="57"/>
      <c r="C8" s="72"/>
      <c r="D8" s="72"/>
      <c r="E8" s="72"/>
      <c r="F8" s="80">
        <v>321</v>
      </c>
      <c r="G8" s="81"/>
      <c r="H8" s="80">
        <v>321</v>
      </c>
      <c r="I8" s="71"/>
      <c r="J8" s="80">
        <v>314</v>
      </c>
      <c r="K8" s="71"/>
      <c r="L8" s="80">
        <v>314</v>
      </c>
      <c r="M8" s="71"/>
      <c r="N8" s="80">
        <v>314</v>
      </c>
      <c r="O8" s="71"/>
      <c r="Q8" s="79" t="s">
        <v>130</v>
      </c>
      <c r="R8" s="68"/>
    </row>
    <row r="9" spans="1:18" s="51" customFormat="1" ht="23.25" customHeight="1">
      <c r="A9" s="82" t="s">
        <v>131</v>
      </c>
      <c r="B9" s="57"/>
      <c r="C9" s="72"/>
      <c r="D9" s="72"/>
      <c r="E9" s="72"/>
      <c r="F9" s="80">
        <v>4591291</v>
      </c>
      <c r="G9" s="81"/>
      <c r="H9" s="80">
        <v>6093551</v>
      </c>
      <c r="I9" s="71"/>
      <c r="J9" s="80">
        <f>SUM(J10:J22)</f>
        <v>6518755</v>
      </c>
      <c r="K9" s="71"/>
      <c r="L9" s="80">
        <v>6741923</v>
      </c>
      <c r="M9" s="71"/>
      <c r="N9" s="80">
        <f>SUM(N10:N22)</f>
        <v>6254564.1399999997</v>
      </c>
      <c r="O9" s="71"/>
      <c r="Q9" s="79" t="s">
        <v>10</v>
      </c>
      <c r="R9" s="68"/>
    </row>
    <row r="10" spans="1:18" s="51" customFormat="1" ht="21" customHeight="1">
      <c r="A10" s="72"/>
      <c r="B10" s="57" t="s">
        <v>326</v>
      </c>
      <c r="C10" s="57"/>
      <c r="D10" s="72"/>
      <c r="E10" s="72"/>
      <c r="F10" s="77">
        <v>1415901</v>
      </c>
      <c r="G10" s="78"/>
      <c r="H10" s="77">
        <v>1710624</v>
      </c>
      <c r="I10" s="71"/>
      <c r="J10" s="77">
        <f>161701+126160+142608+185361+124558+110572+76247+154263+71727+106100+130311+141076</f>
        <v>1530684</v>
      </c>
      <c r="K10" s="71"/>
      <c r="L10" s="77">
        <v>1988508</v>
      </c>
      <c r="M10" s="71"/>
      <c r="N10" s="77">
        <v>2037784</v>
      </c>
      <c r="O10" s="71"/>
      <c r="Q10" s="68" t="s">
        <v>325</v>
      </c>
      <c r="R10" s="68"/>
    </row>
    <row r="11" spans="1:18" s="51" customFormat="1" ht="21" customHeight="1">
      <c r="A11" s="72"/>
      <c r="B11" s="57" t="s">
        <v>324</v>
      </c>
      <c r="C11" s="57"/>
      <c r="D11" s="72"/>
      <c r="E11" s="72"/>
      <c r="F11" s="77" t="s">
        <v>241</v>
      </c>
      <c r="G11" s="78"/>
      <c r="H11" s="77" t="s">
        <v>241</v>
      </c>
      <c r="I11" s="71"/>
      <c r="J11" s="77" t="s">
        <v>241</v>
      </c>
      <c r="K11" s="71"/>
      <c r="L11" s="77" t="s">
        <v>241</v>
      </c>
      <c r="M11" s="71"/>
      <c r="N11" s="77" t="s">
        <v>356</v>
      </c>
      <c r="O11" s="71"/>
      <c r="Q11" s="68" t="s">
        <v>323</v>
      </c>
      <c r="R11" s="68"/>
    </row>
    <row r="12" spans="1:18" s="51" customFormat="1" ht="21" customHeight="1">
      <c r="A12" s="72"/>
      <c r="B12" s="57" t="s">
        <v>322</v>
      </c>
      <c r="C12" s="57"/>
      <c r="D12" s="72"/>
      <c r="E12" s="72"/>
      <c r="F12" s="77" t="s">
        <v>241</v>
      </c>
      <c r="G12" s="78"/>
      <c r="H12" s="77" t="s">
        <v>241</v>
      </c>
      <c r="I12" s="71"/>
      <c r="J12" s="77" t="s">
        <v>241</v>
      </c>
      <c r="K12" s="71"/>
      <c r="L12" s="77" t="s">
        <v>241</v>
      </c>
      <c r="M12" s="71"/>
      <c r="N12" s="77" t="s">
        <v>356</v>
      </c>
      <c r="O12" s="71"/>
      <c r="Q12" s="68" t="s">
        <v>321</v>
      </c>
      <c r="R12" s="68"/>
    </row>
    <row r="13" spans="1:18" s="51" customFormat="1" ht="21" customHeight="1">
      <c r="A13" s="72"/>
      <c r="B13" s="57" t="s">
        <v>320</v>
      </c>
      <c r="C13" s="57"/>
      <c r="D13" s="72"/>
      <c r="E13" s="72"/>
      <c r="F13" s="77" t="s">
        <v>241</v>
      </c>
      <c r="G13" s="78"/>
      <c r="H13" s="77" t="s">
        <v>241</v>
      </c>
      <c r="I13" s="71"/>
      <c r="J13" s="77" t="s">
        <v>241</v>
      </c>
      <c r="K13" s="71"/>
      <c r="L13" s="77" t="s">
        <v>241</v>
      </c>
      <c r="M13" s="71"/>
      <c r="N13" s="77" t="s">
        <v>356</v>
      </c>
      <c r="O13" s="71"/>
      <c r="Q13" s="68" t="s">
        <v>319</v>
      </c>
      <c r="R13" s="68"/>
    </row>
    <row r="14" spans="1:18" s="51" customFormat="1" ht="21" customHeight="1">
      <c r="A14" s="72"/>
      <c r="B14" s="57" t="s">
        <v>318</v>
      </c>
      <c r="C14" s="57"/>
      <c r="D14" s="72"/>
      <c r="E14" s="72"/>
      <c r="F14" s="77" t="s">
        <v>241</v>
      </c>
      <c r="G14" s="78"/>
      <c r="H14" s="77" t="s">
        <v>241</v>
      </c>
      <c r="I14" s="71"/>
      <c r="J14" s="77">
        <v>3330</v>
      </c>
      <c r="K14" s="71"/>
      <c r="L14" s="77">
        <v>96768</v>
      </c>
      <c r="M14" s="71"/>
      <c r="N14" s="77">
        <v>147467</v>
      </c>
      <c r="O14" s="71"/>
      <c r="Q14" s="68" t="s">
        <v>317</v>
      </c>
      <c r="R14" s="68"/>
    </row>
    <row r="15" spans="1:18" s="51" customFormat="1" ht="21" customHeight="1">
      <c r="A15" s="72"/>
      <c r="B15" s="57" t="s">
        <v>316</v>
      </c>
      <c r="C15" s="57"/>
      <c r="D15" s="72"/>
      <c r="E15" s="72"/>
      <c r="F15" s="77">
        <v>15046</v>
      </c>
      <c r="G15" s="78"/>
      <c r="H15" s="77">
        <v>51745</v>
      </c>
      <c r="I15" s="71"/>
      <c r="J15" s="77">
        <v>70411</v>
      </c>
      <c r="K15" s="71"/>
      <c r="L15" s="77">
        <v>126919</v>
      </c>
      <c r="M15" s="71"/>
      <c r="N15" s="77">
        <v>6683</v>
      </c>
      <c r="O15" s="71"/>
      <c r="Q15" s="68" t="s">
        <v>315</v>
      </c>
      <c r="R15" s="68"/>
    </row>
    <row r="16" spans="1:18" s="51" customFormat="1" ht="21" customHeight="1">
      <c r="A16" s="72"/>
      <c r="B16" s="57" t="s">
        <v>314</v>
      </c>
      <c r="C16" s="57"/>
      <c r="D16" s="72"/>
      <c r="E16" s="72"/>
      <c r="F16" s="77">
        <v>2165</v>
      </c>
      <c r="G16" s="78"/>
      <c r="H16" s="77">
        <v>2165</v>
      </c>
      <c r="I16" s="71"/>
      <c r="J16" s="77">
        <v>7042</v>
      </c>
      <c r="K16" s="71"/>
      <c r="L16" s="77">
        <v>1943</v>
      </c>
      <c r="M16" s="71"/>
      <c r="N16" s="77">
        <v>4100.67</v>
      </c>
      <c r="O16" s="71"/>
      <c r="Q16" s="68" t="s">
        <v>313</v>
      </c>
      <c r="R16" s="68"/>
    </row>
    <row r="17" spans="1:18" s="51" customFormat="1" ht="21" customHeight="1">
      <c r="A17" s="72"/>
      <c r="B17" s="57" t="s">
        <v>312</v>
      </c>
      <c r="C17" s="57"/>
      <c r="D17" s="72"/>
      <c r="E17" s="72"/>
      <c r="F17" s="77" t="s">
        <v>241</v>
      </c>
      <c r="G17" s="78"/>
      <c r="H17" s="77" t="s">
        <v>241</v>
      </c>
      <c r="I17" s="71"/>
      <c r="J17" s="77"/>
      <c r="K17" s="71"/>
      <c r="L17" s="77" t="s">
        <v>241</v>
      </c>
      <c r="M17" s="71"/>
      <c r="N17" s="77" t="s">
        <v>356</v>
      </c>
      <c r="O17" s="71"/>
      <c r="Q17" s="68" t="s">
        <v>311</v>
      </c>
      <c r="R17" s="68"/>
    </row>
    <row r="18" spans="1:18" s="51" customFormat="1" ht="21" customHeight="1">
      <c r="A18" s="72"/>
      <c r="B18" s="57" t="s">
        <v>310</v>
      </c>
      <c r="C18" s="57"/>
      <c r="D18" s="72"/>
      <c r="E18" s="72"/>
      <c r="F18" s="77">
        <v>2130582</v>
      </c>
      <c r="G18" s="78"/>
      <c r="H18" s="77">
        <v>2207402</v>
      </c>
      <c r="I18" s="71"/>
      <c r="J18" s="77">
        <v>2251712</v>
      </c>
      <c r="K18" s="71"/>
      <c r="L18" s="77">
        <v>2325693</v>
      </c>
      <c r="M18" s="71"/>
      <c r="N18" s="77">
        <v>2030953</v>
      </c>
      <c r="O18" s="71"/>
      <c r="Q18" s="68" t="s">
        <v>309</v>
      </c>
      <c r="R18" s="68"/>
    </row>
    <row r="19" spans="1:18" s="51" customFormat="1" ht="21" customHeight="1">
      <c r="A19" s="72"/>
      <c r="B19" s="57" t="s">
        <v>308</v>
      </c>
      <c r="C19" s="57"/>
      <c r="D19" s="72"/>
      <c r="E19" s="72"/>
      <c r="F19" s="77">
        <v>176243</v>
      </c>
      <c r="G19" s="78"/>
      <c r="H19" s="77">
        <v>89907</v>
      </c>
      <c r="I19" s="71"/>
      <c r="J19" s="77">
        <v>222491</v>
      </c>
      <c r="K19" s="71"/>
      <c r="L19" s="77">
        <v>46942</v>
      </c>
      <c r="M19" s="71"/>
      <c r="N19" s="77">
        <v>109559.45</v>
      </c>
      <c r="O19" s="71"/>
      <c r="Q19" s="68" t="s">
        <v>307</v>
      </c>
      <c r="R19" s="68"/>
    </row>
    <row r="20" spans="1:18" s="51" customFormat="1" ht="21" customHeight="1">
      <c r="A20" s="72"/>
      <c r="B20" s="57" t="s">
        <v>306</v>
      </c>
      <c r="C20" s="57"/>
      <c r="D20" s="72"/>
      <c r="E20" s="72"/>
      <c r="F20" s="77">
        <v>29354</v>
      </c>
      <c r="G20" s="78"/>
      <c r="H20" s="77">
        <v>208</v>
      </c>
      <c r="I20" s="71"/>
      <c r="J20" s="77">
        <v>385</v>
      </c>
      <c r="K20" s="71"/>
      <c r="L20" s="77">
        <v>150</v>
      </c>
      <c r="M20" s="71"/>
      <c r="N20" s="77">
        <v>412.02</v>
      </c>
      <c r="O20" s="71"/>
      <c r="Q20" s="68" t="s">
        <v>305</v>
      </c>
      <c r="R20" s="68"/>
    </row>
    <row r="21" spans="1:18" s="51" customFormat="1" ht="21" customHeight="1">
      <c r="A21" s="72"/>
      <c r="B21" s="57" t="s">
        <v>304</v>
      </c>
      <c r="C21" s="57"/>
      <c r="D21" s="72"/>
      <c r="E21" s="72"/>
      <c r="F21" s="77" t="s">
        <v>241</v>
      </c>
      <c r="G21" s="78"/>
      <c r="H21" s="77">
        <v>1281500</v>
      </c>
      <c r="I21" s="71"/>
      <c r="J21" s="77">
        <v>1382700</v>
      </c>
      <c r="K21" s="71"/>
      <c r="L21" s="77">
        <v>1355000</v>
      </c>
      <c r="M21" s="71"/>
      <c r="N21" s="77">
        <v>1472605</v>
      </c>
      <c r="O21" s="71"/>
      <c r="Q21" s="68" t="s">
        <v>303</v>
      </c>
      <c r="R21" s="68"/>
    </row>
    <row r="22" spans="1:18" s="51" customFormat="1" ht="21" customHeight="1">
      <c r="A22" s="72"/>
      <c r="B22" s="57" t="s">
        <v>302</v>
      </c>
      <c r="C22" s="57"/>
      <c r="D22" s="72"/>
      <c r="E22" s="72"/>
      <c r="F22" s="77">
        <v>822000</v>
      </c>
      <c r="G22" s="78"/>
      <c r="H22" s="77">
        <v>750000</v>
      </c>
      <c r="I22" s="71"/>
      <c r="J22" s="77">
        <v>1050000</v>
      </c>
      <c r="K22" s="71"/>
      <c r="L22" s="77">
        <v>800000</v>
      </c>
      <c r="M22" s="71"/>
      <c r="N22" s="77">
        <v>445000</v>
      </c>
      <c r="O22" s="71"/>
      <c r="Q22" s="68" t="s">
        <v>301</v>
      </c>
      <c r="R22" s="68"/>
    </row>
    <row r="23" spans="1:18" ht="21" customHeight="1">
      <c r="A23" s="37"/>
      <c r="B23" s="37"/>
      <c r="C23" s="37"/>
      <c r="D23" s="37"/>
      <c r="E23" s="50"/>
      <c r="F23" s="48"/>
      <c r="G23" s="50"/>
      <c r="H23" s="48"/>
      <c r="I23" s="50"/>
      <c r="J23" s="48"/>
      <c r="K23" s="50"/>
      <c r="L23" s="48"/>
      <c r="M23" s="50"/>
      <c r="N23" s="48"/>
      <c r="O23" s="50"/>
      <c r="P23" s="37"/>
      <c r="Q23" s="37"/>
    </row>
    <row r="24" spans="1:18" ht="3" customHeight="1">
      <c r="A24" s="42"/>
      <c r="B24" s="42"/>
      <c r="C24" s="42"/>
      <c r="D24" s="42"/>
      <c r="E24" s="46"/>
      <c r="F24" s="44"/>
      <c r="G24" s="46"/>
      <c r="H24" s="44"/>
      <c r="I24" s="46"/>
      <c r="J24" s="42"/>
      <c r="K24" s="42"/>
      <c r="L24" s="44"/>
      <c r="M24" s="46"/>
      <c r="N24" s="44"/>
      <c r="O24" s="46"/>
      <c r="P24" s="42"/>
      <c r="Q24" s="42"/>
      <c r="R24" s="42"/>
    </row>
    <row r="25" spans="1:18" ht="3" customHeight="1"/>
    <row r="26" spans="1:18" s="60" customFormat="1" ht="22.5" customHeight="1">
      <c r="A26" s="41" t="s">
        <v>300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</row>
    <row r="27" spans="1:18" s="60" customFormat="1" ht="22.5" customHeight="1">
      <c r="A27" s="41" t="s">
        <v>299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</row>
  </sheetData>
  <mergeCells count="6">
    <mergeCell ref="A4:E5"/>
    <mergeCell ref="R4:R5"/>
    <mergeCell ref="L4:M4"/>
    <mergeCell ref="L5:M5"/>
    <mergeCell ref="N4:O4"/>
    <mergeCell ref="N5:O5"/>
  </mergeCells>
  <pageMargins left="0.55118110236220474" right="0.35433070866141736" top="0.59055118110236227" bottom="0.78740157480314965" header="0.51181102362204722" footer="0.5118110236220472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B46"/>
  <sheetViews>
    <sheetView showGridLines="0" topLeftCell="P20" workbookViewId="0">
      <selection activeCell="T25" sqref="T25"/>
    </sheetView>
  </sheetViews>
  <sheetFormatPr defaultColWidth="11.25" defaultRowHeight="18"/>
  <cols>
    <col min="1" max="2" width="1.875" style="147" customWidth="1"/>
    <col min="3" max="3" width="6.375" style="147" customWidth="1"/>
    <col min="4" max="4" width="6.125" style="147" customWidth="1"/>
    <col min="5" max="5" width="7.875" style="147" customWidth="1"/>
    <col min="6" max="6" width="7.125" style="147" customWidth="1"/>
    <col min="7" max="7" width="7.625" style="147" customWidth="1"/>
    <col min="8" max="8" width="11.375" style="147" customWidth="1"/>
    <col min="9" max="10" width="7.5" style="147" customWidth="1"/>
    <col min="11" max="11" width="11.375" style="147" customWidth="1"/>
    <col min="12" max="13" width="7.5" style="147" customWidth="1"/>
    <col min="14" max="14" width="11.375" style="147" customWidth="1"/>
    <col min="15" max="16" width="7.5" style="147" customWidth="1"/>
    <col min="17" max="17" width="11.125" style="147" customWidth="1"/>
    <col min="18" max="19" width="1.25" style="147" customWidth="1"/>
    <col min="20" max="20" width="20.625" style="147" customWidth="1"/>
    <col min="21" max="21" width="0.875" style="147" customWidth="1"/>
    <col min="22" max="22" width="4.5" style="147" customWidth="1"/>
    <col min="23" max="16384" width="11.25" style="147"/>
  </cols>
  <sheetData>
    <row r="1" spans="1:20" s="176" customFormat="1" ht="24" customHeight="1">
      <c r="C1" s="177" t="s">
        <v>53</v>
      </c>
      <c r="D1" s="174">
        <v>12.6</v>
      </c>
      <c r="E1" s="177" t="s">
        <v>343</v>
      </c>
    </row>
    <row r="2" spans="1:20" s="172" customFormat="1" ht="20.25" customHeight="1">
      <c r="C2" s="176" t="s">
        <v>193</v>
      </c>
      <c r="D2" s="174">
        <v>12.6</v>
      </c>
      <c r="E2" s="175" t="s">
        <v>342</v>
      </c>
    </row>
    <row r="3" spans="1:20" s="172" customFormat="1" ht="3" customHeight="1">
      <c r="C3" s="173"/>
      <c r="D3" s="174"/>
      <c r="E3" s="173"/>
    </row>
    <row r="4" spans="1:20" s="157" customFormat="1" ht="18.75" customHeight="1">
      <c r="A4" s="396" t="s">
        <v>52</v>
      </c>
      <c r="B4" s="396"/>
      <c r="C4" s="397"/>
      <c r="D4" s="397"/>
      <c r="E4" s="398"/>
      <c r="F4" s="405" t="s">
        <v>51</v>
      </c>
      <c r="G4" s="406"/>
      <c r="H4" s="406"/>
      <c r="I4" s="406"/>
      <c r="J4" s="406"/>
      <c r="K4" s="407"/>
      <c r="L4" s="405" t="s">
        <v>50</v>
      </c>
      <c r="M4" s="406"/>
      <c r="N4" s="406"/>
      <c r="O4" s="406"/>
      <c r="P4" s="406"/>
      <c r="Q4" s="407"/>
      <c r="R4" s="171"/>
      <c r="S4" s="171"/>
      <c r="T4" s="396" t="s">
        <v>49</v>
      </c>
    </row>
    <row r="5" spans="1:20" s="157" customFormat="1" ht="18.75" customHeight="1">
      <c r="A5" s="399"/>
      <c r="B5" s="399"/>
      <c r="C5" s="399"/>
      <c r="D5" s="399"/>
      <c r="E5" s="400"/>
      <c r="F5" s="394" t="s">
        <v>48</v>
      </c>
      <c r="G5" s="408"/>
      <c r="H5" s="407"/>
      <c r="I5" s="405" t="s">
        <v>47</v>
      </c>
      <c r="J5" s="406"/>
      <c r="K5" s="407"/>
      <c r="L5" s="394" t="s">
        <v>48</v>
      </c>
      <c r="M5" s="408"/>
      <c r="N5" s="407"/>
      <c r="O5" s="405" t="s">
        <v>47</v>
      </c>
      <c r="P5" s="406"/>
      <c r="Q5" s="407"/>
      <c r="R5" s="153"/>
      <c r="S5" s="153"/>
      <c r="T5" s="403"/>
    </row>
    <row r="6" spans="1:20" s="157" customFormat="1" ht="18.75" customHeight="1">
      <c r="A6" s="399"/>
      <c r="B6" s="399"/>
      <c r="C6" s="399"/>
      <c r="D6" s="399"/>
      <c r="E6" s="400"/>
      <c r="F6" s="394" t="s">
        <v>46</v>
      </c>
      <c r="G6" s="395"/>
      <c r="H6" s="170" t="s">
        <v>45</v>
      </c>
      <c r="I6" s="394" t="s">
        <v>46</v>
      </c>
      <c r="J6" s="395"/>
      <c r="K6" s="170" t="s">
        <v>45</v>
      </c>
      <c r="L6" s="394" t="s">
        <v>46</v>
      </c>
      <c r="M6" s="395"/>
      <c r="N6" s="170" t="s">
        <v>45</v>
      </c>
      <c r="O6" s="394" t="s">
        <v>46</v>
      </c>
      <c r="P6" s="395"/>
      <c r="Q6" s="170" t="s">
        <v>45</v>
      </c>
      <c r="R6" s="153"/>
      <c r="S6" s="153"/>
      <c r="T6" s="403"/>
    </row>
    <row r="7" spans="1:20" s="157" customFormat="1" ht="17.25" customHeight="1">
      <c r="A7" s="399"/>
      <c r="B7" s="399"/>
      <c r="C7" s="399"/>
      <c r="D7" s="399"/>
      <c r="E7" s="400"/>
      <c r="F7" s="391" t="s">
        <v>44</v>
      </c>
      <c r="G7" s="392"/>
      <c r="H7" s="169" t="s">
        <v>43</v>
      </c>
      <c r="I7" s="391" t="s">
        <v>44</v>
      </c>
      <c r="J7" s="392"/>
      <c r="K7" s="169" t="s">
        <v>43</v>
      </c>
      <c r="L7" s="391" t="s">
        <v>44</v>
      </c>
      <c r="M7" s="392"/>
      <c r="N7" s="169" t="s">
        <v>43</v>
      </c>
      <c r="O7" s="391" t="s">
        <v>44</v>
      </c>
      <c r="P7" s="392"/>
      <c r="Q7" s="169" t="s">
        <v>43</v>
      </c>
      <c r="R7" s="153"/>
      <c r="S7" s="153"/>
      <c r="T7" s="403"/>
    </row>
    <row r="8" spans="1:20" s="157" customFormat="1" ht="17.25" customHeight="1">
      <c r="A8" s="399"/>
      <c r="B8" s="399"/>
      <c r="C8" s="399"/>
      <c r="D8" s="399"/>
      <c r="E8" s="400"/>
      <c r="F8" s="170" t="s">
        <v>42</v>
      </c>
      <c r="G8" s="170" t="s">
        <v>41</v>
      </c>
      <c r="H8" s="169" t="s">
        <v>4</v>
      </c>
      <c r="I8" s="170" t="s">
        <v>42</v>
      </c>
      <c r="J8" s="170" t="s">
        <v>41</v>
      </c>
      <c r="K8" s="169" t="s">
        <v>4</v>
      </c>
      <c r="L8" s="170" t="s">
        <v>42</v>
      </c>
      <c r="M8" s="170" t="s">
        <v>41</v>
      </c>
      <c r="N8" s="169" t="s">
        <v>4</v>
      </c>
      <c r="O8" s="170" t="s">
        <v>42</v>
      </c>
      <c r="P8" s="170" t="s">
        <v>41</v>
      </c>
      <c r="Q8" s="169" t="s">
        <v>4</v>
      </c>
      <c r="R8" s="162"/>
      <c r="S8" s="162"/>
      <c r="T8" s="403"/>
    </row>
    <row r="9" spans="1:20" s="157" customFormat="1" ht="17.25" customHeight="1">
      <c r="A9" s="401"/>
      <c r="B9" s="401"/>
      <c r="C9" s="401"/>
      <c r="D9" s="401"/>
      <c r="E9" s="402"/>
      <c r="F9" s="168" t="s">
        <v>40</v>
      </c>
      <c r="G9" s="167" t="s">
        <v>39</v>
      </c>
      <c r="H9" s="166" t="s">
        <v>38</v>
      </c>
      <c r="I9" s="168" t="s">
        <v>40</v>
      </c>
      <c r="J9" s="167" t="s">
        <v>39</v>
      </c>
      <c r="K9" s="166" t="s">
        <v>38</v>
      </c>
      <c r="L9" s="168" t="s">
        <v>40</v>
      </c>
      <c r="M9" s="167" t="s">
        <v>39</v>
      </c>
      <c r="N9" s="166" t="s">
        <v>38</v>
      </c>
      <c r="O9" s="168" t="s">
        <v>40</v>
      </c>
      <c r="P9" s="167" t="s">
        <v>39</v>
      </c>
      <c r="Q9" s="166" t="s">
        <v>38</v>
      </c>
      <c r="R9" s="165"/>
      <c r="S9" s="164"/>
      <c r="T9" s="404"/>
    </row>
    <row r="10" spans="1:20" s="148" customFormat="1" ht="20.100000000000001" customHeight="1">
      <c r="A10" s="315" t="s">
        <v>80</v>
      </c>
      <c r="B10" s="315"/>
      <c r="C10" s="315"/>
      <c r="D10" s="315"/>
      <c r="E10" s="316"/>
      <c r="F10" s="163">
        <v>4628</v>
      </c>
      <c r="G10" s="163">
        <v>5474</v>
      </c>
      <c r="H10" s="163">
        <v>1134540</v>
      </c>
      <c r="I10" s="163">
        <v>96</v>
      </c>
      <c r="J10" s="163">
        <v>112</v>
      </c>
      <c r="K10" s="163">
        <v>110566</v>
      </c>
      <c r="L10" s="163">
        <v>8322</v>
      </c>
      <c r="M10" s="163">
        <v>8746</v>
      </c>
      <c r="N10" s="163">
        <v>1599774</v>
      </c>
      <c r="O10" s="163">
        <v>90</v>
      </c>
      <c r="P10" s="163">
        <v>91</v>
      </c>
      <c r="Q10" s="163">
        <v>59117</v>
      </c>
      <c r="R10" s="393" t="s">
        <v>2</v>
      </c>
      <c r="S10" s="315"/>
      <c r="T10" s="315"/>
    </row>
    <row r="11" spans="1:20" s="148" customFormat="1" ht="16.5" customHeight="1">
      <c r="A11" s="156" t="s">
        <v>37</v>
      </c>
      <c r="B11" s="156"/>
      <c r="C11" s="162"/>
      <c r="D11" s="161"/>
      <c r="E11" s="160"/>
      <c r="F11" s="154">
        <v>4338</v>
      </c>
      <c r="G11" s="154">
        <v>5085</v>
      </c>
      <c r="H11" s="154">
        <v>828085</v>
      </c>
      <c r="I11" s="154">
        <v>77</v>
      </c>
      <c r="J11" s="154">
        <v>79</v>
      </c>
      <c r="K11" s="154">
        <v>10230</v>
      </c>
      <c r="L11" s="154">
        <v>8004</v>
      </c>
      <c r="M11" s="154">
        <v>8241</v>
      </c>
      <c r="N11" s="154">
        <v>971513</v>
      </c>
      <c r="O11" s="154">
        <v>78</v>
      </c>
      <c r="P11" s="154">
        <v>78</v>
      </c>
      <c r="Q11" s="154">
        <v>12840</v>
      </c>
      <c r="R11" s="153" t="s">
        <v>36</v>
      </c>
      <c r="S11" s="153"/>
      <c r="T11" s="161"/>
    </row>
    <row r="12" spans="1:20" s="148" customFormat="1" ht="16.5" customHeight="1">
      <c r="A12" s="156" t="s">
        <v>35</v>
      </c>
      <c r="B12" s="156"/>
      <c r="C12" s="162"/>
      <c r="D12" s="161"/>
      <c r="E12" s="160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3" t="s">
        <v>34</v>
      </c>
      <c r="S12" s="153"/>
      <c r="T12" s="159"/>
    </row>
    <row r="13" spans="1:20" s="148" customFormat="1" ht="16.5" customHeight="1">
      <c r="A13" s="156"/>
      <c r="B13" s="156" t="s">
        <v>210</v>
      </c>
      <c r="C13" s="162"/>
      <c r="D13" s="161"/>
      <c r="E13" s="160"/>
      <c r="F13" s="154">
        <v>142</v>
      </c>
      <c r="G13" s="154">
        <v>173</v>
      </c>
      <c r="H13" s="154">
        <v>106480</v>
      </c>
      <c r="I13" s="154">
        <v>6</v>
      </c>
      <c r="J13" s="154">
        <v>6</v>
      </c>
      <c r="K13" s="154">
        <v>82948</v>
      </c>
      <c r="L13" s="154">
        <v>123</v>
      </c>
      <c r="M13" s="154">
        <v>145</v>
      </c>
      <c r="N13" s="154">
        <v>96154</v>
      </c>
      <c r="O13" s="154">
        <v>3</v>
      </c>
      <c r="P13" s="154">
        <v>4</v>
      </c>
      <c r="Q13" s="154">
        <v>9241</v>
      </c>
      <c r="R13" s="153"/>
      <c r="S13" s="153" t="s">
        <v>212</v>
      </c>
      <c r="T13" s="159"/>
    </row>
    <row r="14" spans="1:20" s="148" customFormat="1" ht="16.5" customHeight="1">
      <c r="A14" s="156" t="s">
        <v>211</v>
      </c>
      <c r="B14" s="156"/>
      <c r="C14" s="153"/>
      <c r="D14" s="153"/>
      <c r="E14" s="155"/>
      <c r="F14" s="154">
        <v>4</v>
      </c>
      <c r="G14" s="154">
        <v>6</v>
      </c>
      <c r="H14" s="154">
        <v>80671</v>
      </c>
      <c r="I14" s="154">
        <v>1</v>
      </c>
      <c r="J14" s="154">
        <v>10</v>
      </c>
      <c r="K14" s="154">
        <v>350</v>
      </c>
      <c r="L14" s="154">
        <v>8</v>
      </c>
      <c r="M14" s="154">
        <v>9</v>
      </c>
      <c r="N14" s="154">
        <v>25519</v>
      </c>
      <c r="O14" s="154" t="s">
        <v>241</v>
      </c>
      <c r="P14" s="154" t="s">
        <v>241</v>
      </c>
      <c r="Q14" s="154" t="s">
        <v>241</v>
      </c>
      <c r="R14" s="153" t="s">
        <v>213</v>
      </c>
      <c r="S14" s="153"/>
      <c r="T14" s="153"/>
    </row>
    <row r="15" spans="1:20" s="148" customFormat="1" ht="16.5" customHeight="1">
      <c r="A15" s="156" t="s">
        <v>24</v>
      </c>
      <c r="B15" s="156"/>
      <c r="C15" s="153"/>
      <c r="D15" s="153"/>
      <c r="E15" s="155"/>
      <c r="F15" s="154">
        <v>22</v>
      </c>
      <c r="G15" s="154">
        <v>50</v>
      </c>
      <c r="H15" s="154">
        <v>19050</v>
      </c>
      <c r="I15" s="154">
        <v>4</v>
      </c>
      <c r="J15" s="154">
        <v>9</v>
      </c>
      <c r="K15" s="154">
        <v>9630</v>
      </c>
      <c r="L15" s="154">
        <v>19</v>
      </c>
      <c r="M15" s="154">
        <v>93</v>
      </c>
      <c r="N15" s="154">
        <v>89058</v>
      </c>
      <c r="O15" s="154">
        <v>1</v>
      </c>
      <c r="P15" s="154">
        <v>1</v>
      </c>
      <c r="Q15" s="154">
        <v>4</v>
      </c>
      <c r="R15" s="153" t="s">
        <v>23</v>
      </c>
      <c r="S15" s="153"/>
      <c r="T15" s="153"/>
    </row>
    <row r="16" spans="1:20" s="148" customFormat="1" ht="16.5" customHeight="1">
      <c r="A16" s="156" t="s">
        <v>33</v>
      </c>
      <c r="B16" s="156"/>
      <c r="C16" s="153"/>
      <c r="D16" s="153"/>
      <c r="E16" s="155"/>
      <c r="F16" s="154">
        <v>26</v>
      </c>
      <c r="G16" s="154">
        <v>37</v>
      </c>
      <c r="H16" s="154">
        <v>46400</v>
      </c>
      <c r="I16" s="154">
        <v>1</v>
      </c>
      <c r="J16" s="154">
        <v>1</v>
      </c>
      <c r="K16" s="154">
        <v>1200</v>
      </c>
      <c r="L16" s="154">
        <v>63</v>
      </c>
      <c r="M16" s="154">
        <v>104</v>
      </c>
      <c r="N16" s="154">
        <v>230076</v>
      </c>
      <c r="O16" s="154">
        <v>8</v>
      </c>
      <c r="P16" s="154">
        <v>8</v>
      </c>
      <c r="Q16" s="154">
        <v>37032</v>
      </c>
      <c r="R16" s="153" t="s">
        <v>32</v>
      </c>
      <c r="S16" s="153"/>
      <c r="T16" s="153"/>
    </row>
    <row r="17" spans="1:20" s="148" customFormat="1" ht="16.5" customHeight="1">
      <c r="A17" s="156" t="s">
        <v>31</v>
      </c>
      <c r="B17" s="156"/>
      <c r="C17" s="153"/>
      <c r="D17" s="153"/>
      <c r="E17" s="155"/>
      <c r="F17" s="154">
        <v>7</v>
      </c>
      <c r="G17" s="154">
        <v>8</v>
      </c>
      <c r="H17" s="154">
        <v>1466</v>
      </c>
      <c r="I17" s="154" t="s">
        <v>241</v>
      </c>
      <c r="J17" s="154" t="s">
        <v>241</v>
      </c>
      <c r="K17" s="154" t="s">
        <v>241</v>
      </c>
      <c r="L17" s="154">
        <v>2</v>
      </c>
      <c r="M17" s="154">
        <v>2</v>
      </c>
      <c r="N17" s="154">
        <v>252</v>
      </c>
      <c r="O17" s="154" t="s">
        <v>241</v>
      </c>
      <c r="P17" s="154" t="s">
        <v>241</v>
      </c>
      <c r="Q17" s="154" t="s">
        <v>241</v>
      </c>
      <c r="R17" s="153" t="s">
        <v>30</v>
      </c>
      <c r="S17" s="153"/>
      <c r="T17" s="153"/>
    </row>
    <row r="18" spans="1:20" s="148" customFormat="1" ht="16.5" customHeight="1">
      <c r="A18" s="156" t="s">
        <v>215</v>
      </c>
      <c r="B18" s="156"/>
      <c r="C18" s="153"/>
      <c r="D18" s="153"/>
      <c r="E18" s="155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3" t="s">
        <v>217</v>
      </c>
      <c r="S18" s="153"/>
      <c r="T18" s="153"/>
    </row>
    <row r="19" spans="1:20" s="148" customFormat="1" ht="16.5" customHeight="1">
      <c r="A19" s="156"/>
      <c r="B19" s="156" t="s">
        <v>214</v>
      </c>
      <c r="C19" s="153"/>
      <c r="D19" s="153"/>
      <c r="E19" s="155"/>
      <c r="F19" s="154">
        <v>1</v>
      </c>
      <c r="G19" s="158">
        <v>1</v>
      </c>
      <c r="H19" s="154">
        <v>34</v>
      </c>
      <c r="I19" s="154" t="s">
        <v>241</v>
      </c>
      <c r="J19" s="154" t="s">
        <v>241</v>
      </c>
      <c r="K19" s="154" t="s">
        <v>241</v>
      </c>
      <c r="L19" s="154">
        <v>4</v>
      </c>
      <c r="M19" s="154">
        <v>10</v>
      </c>
      <c r="N19" s="154">
        <v>19784</v>
      </c>
      <c r="O19" s="154" t="s">
        <v>241</v>
      </c>
      <c r="P19" s="154" t="s">
        <v>241</v>
      </c>
      <c r="Q19" s="154" t="s">
        <v>241</v>
      </c>
      <c r="R19" s="153"/>
      <c r="S19" s="153" t="s">
        <v>216</v>
      </c>
      <c r="T19" s="153"/>
    </row>
    <row r="20" spans="1:20" s="148" customFormat="1" ht="16.5" customHeight="1">
      <c r="A20" s="156" t="s">
        <v>218</v>
      </c>
      <c r="B20" s="156"/>
      <c r="C20" s="153"/>
      <c r="D20" s="153"/>
      <c r="E20" s="155"/>
      <c r="F20" s="154">
        <v>1</v>
      </c>
      <c r="G20" s="158">
        <v>1</v>
      </c>
      <c r="H20" s="154">
        <v>1070</v>
      </c>
      <c r="I20" s="154" t="s">
        <v>241</v>
      </c>
      <c r="J20" s="154" t="s">
        <v>241</v>
      </c>
      <c r="K20" s="154" t="s">
        <v>241</v>
      </c>
      <c r="L20" s="154">
        <v>6</v>
      </c>
      <c r="M20" s="154">
        <v>6</v>
      </c>
      <c r="N20" s="154">
        <v>2173</v>
      </c>
      <c r="O20" s="154" t="s">
        <v>241</v>
      </c>
      <c r="P20" s="154" t="s">
        <v>241</v>
      </c>
      <c r="Q20" s="154" t="s">
        <v>241</v>
      </c>
      <c r="R20" s="153" t="s">
        <v>219</v>
      </c>
      <c r="S20" s="153"/>
      <c r="T20" s="153"/>
    </row>
    <row r="21" spans="1:20" s="148" customFormat="1" ht="16.5" customHeight="1">
      <c r="A21" s="156" t="s">
        <v>29</v>
      </c>
      <c r="B21" s="156"/>
      <c r="C21" s="153"/>
      <c r="D21" s="153"/>
      <c r="E21" s="155"/>
      <c r="F21" s="154">
        <v>7</v>
      </c>
      <c r="G21" s="154">
        <v>8</v>
      </c>
      <c r="H21" s="154">
        <v>15844</v>
      </c>
      <c r="I21" s="154">
        <v>5</v>
      </c>
      <c r="J21" s="154">
        <v>5</v>
      </c>
      <c r="K21" s="154">
        <v>951</v>
      </c>
      <c r="L21" s="154">
        <v>1</v>
      </c>
      <c r="M21" s="154">
        <v>1</v>
      </c>
      <c r="N21" s="154">
        <v>1016</v>
      </c>
      <c r="O21" s="154" t="s">
        <v>241</v>
      </c>
      <c r="P21" s="154" t="s">
        <v>241</v>
      </c>
      <c r="Q21" s="154" t="s">
        <v>241</v>
      </c>
      <c r="R21" s="153" t="s">
        <v>79</v>
      </c>
      <c r="S21" s="153"/>
      <c r="T21" s="153"/>
    </row>
    <row r="22" spans="1:20" s="148" customFormat="1" ht="16.5" customHeight="1">
      <c r="A22" s="156" t="s">
        <v>28</v>
      </c>
      <c r="B22" s="156"/>
      <c r="C22" s="153"/>
      <c r="D22" s="153"/>
      <c r="E22" s="155"/>
      <c r="F22" s="154" t="s">
        <v>241</v>
      </c>
      <c r="G22" s="154" t="s">
        <v>241</v>
      </c>
      <c r="H22" s="154" t="s">
        <v>241</v>
      </c>
      <c r="I22" s="154">
        <v>2</v>
      </c>
      <c r="J22" s="154">
        <v>2</v>
      </c>
      <c r="K22" s="154">
        <v>5257</v>
      </c>
      <c r="L22" s="154">
        <v>1</v>
      </c>
      <c r="M22" s="154">
        <v>1</v>
      </c>
      <c r="N22" s="154">
        <v>60</v>
      </c>
      <c r="O22" s="154" t="s">
        <v>241</v>
      </c>
      <c r="P22" s="154" t="s">
        <v>241</v>
      </c>
      <c r="Q22" s="154" t="s">
        <v>241</v>
      </c>
      <c r="R22" s="153" t="s">
        <v>27</v>
      </c>
      <c r="S22" s="153"/>
      <c r="T22" s="153"/>
    </row>
    <row r="23" spans="1:20" s="148" customFormat="1" ht="16.5" customHeight="1">
      <c r="A23" s="156" t="s">
        <v>220</v>
      </c>
      <c r="B23" s="156"/>
      <c r="C23" s="153"/>
      <c r="D23" s="153"/>
      <c r="E23" s="155"/>
      <c r="F23" s="154">
        <v>2</v>
      </c>
      <c r="G23" s="154">
        <v>2</v>
      </c>
      <c r="H23" s="154">
        <v>406</v>
      </c>
      <c r="I23" s="154" t="s">
        <v>241</v>
      </c>
      <c r="J23" s="154" t="s">
        <v>241</v>
      </c>
      <c r="K23" s="154" t="s">
        <v>241</v>
      </c>
      <c r="L23" s="154">
        <v>1</v>
      </c>
      <c r="M23" s="154">
        <v>1</v>
      </c>
      <c r="N23" s="154">
        <v>48</v>
      </c>
      <c r="O23" s="154" t="s">
        <v>241</v>
      </c>
      <c r="P23" s="154" t="s">
        <v>241</v>
      </c>
      <c r="Q23" s="154" t="s">
        <v>241</v>
      </c>
      <c r="R23" s="153" t="s">
        <v>221</v>
      </c>
      <c r="S23" s="153"/>
      <c r="T23" s="153"/>
    </row>
    <row r="24" spans="1:20" s="148" customFormat="1" ht="16.5" customHeight="1">
      <c r="A24" s="157" t="s">
        <v>26</v>
      </c>
      <c r="B24" s="157"/>
      <c r="C24" s="157"/>
      <c r="D24" s="157"/>
      <c r="E24" s="155"/>
      <c r="F24" s="154">
        <v>5</v>
      </c>
      <c r="G24" s="154">
        <v>5</v>
      </c>
      <c r="H24" s="154">
        <v>2895</v>
      </c>
      <c r="I24" s="154" t="s">
        <v>241</v>
      </c>
      <c r="J24" s="154" t="s">
        <v>241</v>
      </c>
      <c r="K24" s="154" t="s">
        <v>241</v>
      </c>
      <c r="L24" s="154">
        <v>34</v>
      </c>
      <c r="M24" s="154">
        <v>70</v>
      </c>
      <c r="N24" s="154">
        <v>148472</v>
      </c>
      <c r="O24" s="154" t="s">
        <v>241</v>
      </c>
      <c r="P24" s="154" t="s">
        <v>241</v>
      </c>
      <c r="Q24" s="154" t="s">
        <v>241</v>
      </c>
      <c r="R24" s="153" t="s">
        <v>25</v>
      </c>
      <c r="S24" s="153"/>
      <c r="T24" s="153"/>
    </row>
    <row r="25" spans="1:20" s="148" customFormat="1" ht="16.5" customHeight="1">
      <c r="A25" s="156" t="s">
        <v>22</v>
      </c>
      <c r="B25" s="156"/>
      <c r="C25" s="153"/>
      <c r="D25" s="153"/>
      <c r="E25" s="155"/>
      <c r="F25" s="154">
        <v>2</v>
      </c>
      <c r="G25" s="154">
        <v>2</v>
      </c>
      <c r="H25" s="154">
        <v>58</v>
      </c>
      <c r="I25" s="154" t="s">
        <v>241</v>
      </c>
      <c r="J25" s="154" t="s">
        <v>241</v>
      </c>
      <c r="K25" s="154" t="s">
        <v>241</v>
      </c>
      <c r="L25" s="154" t="s">
        <v>241</v>
      </c>
      <c r="M25" s="154" t="s">
        <v>241</v>
      </c>
      <c r="N25" s="154" t="s">
        <v>241</v>
      </c>
      <c r="O25" s="154" t="s">
        <v>241</v>
      </c>
      <c r="P25" s="154" t="s">
        <v>241</v>
      </c>
      <c r="Q25" s="154" t="s">
        <v>241</v>
      </c>
      <c r="R25" s="153" t="s">
        <v>21</v>
      </c>
      <c r="S25" s="153"/>
      <c r="T25" s="153"/>
    </row>
    <row r="26" spans="1:20" s="148" customFormat="1" ht="15.75" customHeight="1">
      <c r="A26" s="156" t="s">
        <v>20</v>
      </c>
      <c r="B26" s="156"/>
      <c r="C26" s="153"/>
      <c r="D26" s="153"/>
      <c r="E26" s="155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7"/>
      <c r="S26" s="153"/>
      <c r="T26" s="153"/>
    </row>
    <row r="27" spans="1:20" s="148" customFormat="1" ht="15.75" customHeight="1">
      <c r="A27" s="156"/>
      <c r="B27" s="156" t="s">
        <v>223</v>
      </c>
      <c r="C27" s="153"/>
      <c r="D27" s="153"/>
      <c r="E27" s="155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3"/>
      <c r="S27" s="153"/>
      <c r="T27" s="153"/>
    </row>
    <row r="28" spans="1:20" s="148" customFormat="1" ht="15.75" customHeight="1">
      <c r="A28" s="156"/>
      <c r="B28" s="156" t="s">
        <v>222</v>
      </c>
      <c r="C28" s="153"/>
      <c r="D28" s="153"/>
      <c r="E28" s="155"/>
      <c r="F28" s="154">
        <v>71</v>
      </c>
      <c r="G28" s="154">
        <v>96</v>
      </c>
      <c r="H28" s="154">
        <v>32081</v>
      </c>
      <c r="I28" s="154" t="s">
        <v>241</v>
      </c>
      <c r="J28" s="154" t="s">
        <v>241</v>
      </c>
      <c r="K28" s="154" t="s">
        <v>241</v>
      </c>
      <c r="L28" s="154">
        <v>56</v>
      </c>
      <c r="M28" s="154">
        <v>63</v>
      </c>
      <c r="N28" s="154">
        <v>15649</v>
      </c>
      <c r="O28" s="154" t="s">
        <v>241</v>
      </c>
      <c r="P28" s="154" t="s">
        <v>241</v>
      </c>
      <c r="Q28" s="154" t="s">
        <v>241</v>
      </c>
      <c r="R28" s="153" t="s">
        <v>224</v>
      </c>
      <c r="S28" s="153"/>
      <c r="T28" s="153"/>
    </row>
    <row r="29" spans="1:20" s="148" customFormat="1" ht="3" customHeight="1">
      <c r="A29" s="150"/>
      <c r="B29" s="150"/>
      <c r="C29" s="150"/>
      <c r="D29" s="150"/>
      <c r="E29" s="152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0"/>
      <c r="S29" s="150"/>
      <c r="T29" s="150"/>
    </row>
    <row r="30" spans="1:20" s="148" customFormat="1" ht="3" customHeight="1">
      <c r="A30" s="149"/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</row>
    <row r="31" spans="1:20" s="148" customFormat="1" ht="21" customHeight="1">
      <c r="C31" s="148" t="s">
        <v>341</v>
      </c>
      <c r="G31" s="147"/>
      <c r="H31" s="147"/>
    </row>
    <row r="32" spans="1:20" s="148" customFormat="1">
      <c r="C32" s="148" t="s">
        <v>340</v>
      </c>
      <c r="G32" s="147"/>
      <c r="H32" s="147"/>
    </row>
    <row r="33" spans="5:28" s="148" customFormat="1" ht="17.399999999999999"/>
    <row r="34" spans="5:28" s="148" customFormat="1" ht="17.399999999999999"/>
    <row r="35" spans="5:28" s="148" customFormat="1" ht="17.399999999999999"/>
    <row r="36" spans="5:28" s="148" customFormat="1" ht="17.399999999999999"/>
    <row r="37" spans="5:28" s="148" customFormat="1" ht="17.399999999999999"/>
    <row r="38" spans="5:28" s="148" customFormat="1" ht="17.399999999999999">
      <c r="E38" s="148" t="s">
        <v>125</v>
      </c>
    </row>
    <row r="39" spans="5:28" s="148" customFormat="1" ht="17.399999999999999"/>
    <row r="40" spans="5:28">
      <c r="Q40" s="148"/>
      <c r="Z40" s="148"/>
      <c r="AA40" s="148"/>
      <c r="AB40" s="148"/>
    </row>
    <row r="41" spans="5:28">
      <c r="Q41" s="148"/>
    </row>
    <row r="42" spans="5:28">
      <c r="Q42" s="148"/>
    </row>
    <row r="43" spans="5:28">
      <c r="Q43" s="148"/>
    </row>
    <row r="44" spans="5:28">
      <c r="K44" s="148"/>
      <c r="L44" s="148"/>
      <c r="Q44" s="148"/>
    </row>
    <row r="45" spans="5:28">
      <c r="K45" s="148"/>
      <c r="L45" s="148"/>
      <c r="Q45" s="148"/>
    </row>
    <row r="46" spans="5:28">
      <c r="K46" s="148"/>
      <c r="L46" s="148"/>
    </row>
  </sheetData>
  <mergeCells count="18">
    <mergeCell ref="L6:M6"/>
    <mergeCell ref="O6:P6"/>
    <mergeCell ref="L7:M7"/>
    <mergeCell ref="O7:P7"/>
    <mergeCell ref="A10:E10"/>
    <mergeCell ref="R10:T10"/>
    <mergeCell ref="F6:G6"/>
    <mergeCell ref="F7:G7"/>
    <mergeCell ref="A4:E9"/>
    <mergeCell ref="T4:T9"/>
    <mergeCell ref="F4:K4"/>
    <mergeCell ref="F5:H5"/>
    <mergeCell ref="I5:K5"/>
    <mergeCell ref="I6:J6"/>
    <mergeCell ref="I7:J7"/>
    <mergeCell ref="L4:Q4"/>
    <mergeCell ref="L5:N5"/>
    <mergeCell ref="O5:Q5"/>
  </mergeCells>
  <pageMargins left="0.35433070866141736" right="0" top="0.59055118110236227" bottom="0" header="0.51181102362204722" footer="0.51181102362204722"/>
  <pageSetup paperSize="9" scale="9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30"/>
  <sheetViews>
    <sheetView showGridLines="0" topLeftCell="K1" workbookViewId="0">
      <selection activeCell="U2" sqref="U2"/>
    </sheetView>
  </sheetViews>
  <sheetFormatPr defaultColWidth="11.25" defaultRowHeight="18"/>
  <cols>
    <col min="1" max="1" width="4.25" style="147" customWidth="1"/>
    <col min="2" max="2" width="6.375" style="147" customWidth="1"/>
    <col min="3" max="3" width="4.625" style="147" customWidth="1"/>
    <col min="4" max="4" width="2.25" style="147" customWidth="1"/>
    <col min="5" max="5" width="7.375" style="147" customWidth="1"/>
    <col min="6" max="6" width="7.125" style="147" customWidth="1"/>
    <col min="7" max="7" width="15" style="147" customWidth="1"/>
    <col min="8" max="8" width="7" style="147" customWidth="1"/>
    <col min="9" max="9" width="7.375" style="147" customWidth="1"/>
    <col min="10" max="10" width="15.25" style="147" customWidth="1"/>
    <col min="11" max="11" width="6.875" style="147" customWidth="1"/>
    <col min="12" max="12" width="7.375" style="147" customWidth="1"/>
    <col min="13" max="13" width="15.125" style="147" customWidth="1"/>
    <col min="14" max="14" width="6.5" style="147" customWidth="1"/>
    <col min="15" max="15" width="7.5" style="147" customWidth="1"/>
    <col min="16" max="16" width="15.125" style="147" customWidth="1"/>
    <col min="17" max="17" width="1.25" style="147" customWidth="1"/>
    <col min="18" max="18" width="16.125" style="147" customWidth="1"/>
    <col min="19" max="19" width="2.5" style="147" customWidth="1"/>
    <col min="20" max="20" width="5.625" style="147" customWidth="1"/>
    <col min="21" max="16384" width="11.25" style="147"/>
  </cols>
  <sheetData>
    <row r="1" spans="1:18" s="176" customFormat="1">
      <c r="B1" s="177" t="s">
        <v>348</v>
      </c>
      <c r="C1" s="174"/>
      <c r="D1" s="177" t="s">
        <v>347</v>
      </c>
    </row>
    <row r="2" spans="1:18" s="172" customFormat="1">
      <c r="B2" s="176" t="s">
        <v>349</v>
      </c>
      <c r="C2" s="174"/>
      <c r="D2" s="175" t="s">
        <v>346</v>
      </c>
    </row>
    <row r="3" spans="1:18" s="172" customFormat="1" ht="3" customHeight="1">
      <c r="B3" s="173"/>
      <c r="C3" s="174"/>
      <c r="D3" s="173"/>
    </row>
    <row r="4" spans="1:18" s="157" customFormat="1" ht="19.5" customHeight="1">
      <c r="A4" s="409" t="s">
        <v>78</v>
      </c>
      <c r="B4" s="409"/>
      <c r="C4" s="409"/>
      <c r="D4" s="410"/>
      <c r="E4" s="415" t="s">
        <v>51</v>
      </c>
      <c r="F4" s="416"/>
      <c r="G4" s="416"/>
      <c r="H4" s="416"/>
      <c r="I4" s="416"/>
      <c r="J4" s="417"/>
      <c r="K4" s="415" t="s">
        <v>50</v>
      </c>
      <c r="L4" s="416"/>
      <c r="M4" s="416"/>
      <c r="N4" s="416"/>
      <c r="O4" s="416"/>
      <c r="P4" s="417"/>
      <c r="Q4" s="200"/>
      <c r="R4" s="409" t="s">
        <v>77</v>
      </c>
    </row>
    <row r="5" spans="1:18" s="157" customFormat="1" ht="21.75" customHeight="1">
      <c r="A5" s="411"/>
      <c r="B5" s="411"/>
      <c r="C5" s="411"/>
      <c r="D5" s="412"/>
      <c r="E5" s="415" t="s">
        <v>48</v>
      </c>
      <c r="F5" s="416"/>
      <c r="G5" s="417"/>
      <c r="H5" s="415" t="s">
        <v>47</v>
      </c>
      <c r="I5" s="416"/>
      <c r="J5" s="417"/>
      <c r="K5" s="415" t="s">
        <v>48</v>
      </c>
      <c r="L5" s="416"/>
      <c r="M5" s="417"/>
      <c r="N5" s="415" t="s">
        <v>47</v>
      </c>
      <c r="O5" s="416"/>
      <c r="P5" s="417"/>
      <c r="Q5" s="181"/>
      <c r="R5" s="411"/>
    </row>
    <row r="6" spans="1:18" s="157" customFormat="1" ht="19.5" customHeight="1">
      <c r="A6" s="411"/>
      <c r="B6" s="411"/>
      <c r="C6" s="411"/>
      <c r="D6" s="412"/>
      <c r="E6" s="418" t="s">
        <v>46</v>
      </c>
      <c r="F6" s="419"/>
      <c r="G6" s="197" t="s">
        <v>76</v>
      </c>
      <c r="H6" s="418" t="s">
        <v>46</v>
      </c>
      <c r="I6" s="419"/>
      <c r="J6" s="197" t="s">
        <v>76</v>
      </c>
      <c r="K6" s="418" t="s">
        <v>46</v>
      </c>
      <c r="L6" s="419"/>
      <c r="M6" s="197" t="s">
        <v>76</v>
      </c>
      <c r="N6" s="418" t="s">
        <v>46</v>
      </c>
      <c r="O6" s="419"/>
      <c r="P6" s="197" t="s">
        <v>76</v>
      </c>
      <c r="Q6" s="181"/>
      <c r="R6" s="411"/>
    </row>
    <row r="7" spans="1:18" s="157" customFormat="1" ht="15.6">
      <c r="A7" s="411"/>
      <c r="B7" s="411"/>
      <c r="C7" s="411"/>
      <c r="D7" s="412"/>
      <c r="E7" s="420" t="s">
        <v>44</v>
      </c>
      <c r="F7" s="421"/>
      <c r="G7" s="196" t="s">
        <v>75</v>
      </c>
      <c r="H7" s="420" t="s">
        <v>44</v>
      </c>
      <c r="I7" s="421"/>
      <c r="J7" s="196" t="s">
        <v>75</v>
      </c>
      <c r="K7" s="420" t="s">
        <v>44</v>
      </c>
      <c r="L7" s="421"/>
      <c r="M7" s="196" t="s">
        <v>75</v>
      </c>
      <c r="N7" s="420" t="s">
        <v>44</v>
      </c>
      <c r="O7" s="421"/>
      <c r="P7" s="196" t="s">
        <v>75</v>
      </c>
      <c r="Q7" s="181"/>
      <c r="R7" s="411"/>
    </row>
    <row r="8" spans="1:18" s="157" customFormat="1" ht="20.25" customHeight="1">
      <c r="A8" s="411"/>
      <c r="B8" s="411"/>
      <c r="C8" s="411"/>
      <c r="D8" s="412"/>
      <c r="E8" s="197"/>
      <c r="F8" s="199"/>
      <c r="G8" s="196" t="s">
        <v>73</v>
      </c>
      <c r="H8" s="197"/>
      <c r="I8" s="197"/>
      <c r="J8" s="198" t="s">
        <v>73</v>
      </c>
      <c r="K8" s="197"/>
      <c r="L8" s="197"/>
      <c r="M8" s="196" t="s">
        <v>73</v>
      </c>
      <c r="N8" s="197"/>
      <c r="O8" s="197"/>
      <c r="P8" s="196" t="s">
        <v>73</v>
      </c>
      <c r="Q8" s="181"/>
      <c r="R8" s="411"/>
    </row>
    <row r="9" spans="1:18" s="157" customFormat="1" ht="16.5" customHeight="1">
      <c r="A9" s="411"/>
      <c r="B9" s="411"/>
      <c r="C9" s="411"/>
      <c r="D9" s="412"/>
      <c r="E9" s="196" t="s">
        <v>42</v>
      </c>
      <c r="F9" s="196" t="s">
        <v>74</v>
      </c>
      <c r="G9" s="196" t="s">
        <v>4</v>
      </c>
      <c r="H9" s="196" t="s">
        <v>42</v>
      </c>
      <c r="I9" s="196" t="s">
        <v>74</v>
      </c>
      <c r="J9" s="196" t="s">
        <v>4</v>
      </c>
      <c r="K9" s="196" t="s">
        <v>42</v>
      </c>
      <c r="L9" s="196" t="s">
        <v>74</v>
      </c>
      <c r="M9" s="196" t="s">
        <v>4</v>
      </c>
      <c r="N9" s="196" t="s">
        <v>42</v>
      </c>
      <c r="O9" s="196" t="s">
        <v>74</v>
      </c>
      <c r="P9" s="196" t="s">
        <v>4</v>
      </c>
      <c r="Q9" s="193"/>
      <c r="R9" s="411"/>
    </row>
    <row r="10" spans="1:18" s="157" customFormat="1" ht="16.5" customHeight="1">
      <c r="A10" s="413"/>
      <c r="B10" s="413"/>
      <c r="C10" s="413"/>
      <c r="D10" s="414"/>
      <c r="E10" s="195" t="s">
        <v>40</v>
      </c>
      <c r="F10" s="195" t="s">
        <v>39</v>
      </c>
      <c r="G10" s="195" t="s">
        <v>38</v>
      </c>
      <c r="H10" s="195" t="s">
        <v>40</v>
      </c>
      <c r="I10" s="195" t="s">
        <v>39</v>
      </c>
      <c r="J10" s="195" t="s">
        <v>38</v>
      </c>
      <c r="K10" s="195" t="s">
        <v>40</v>
      </c>
      <c r="L10" s="195" t="s">
        <v>39</v>
      </c>
      <c r="M10" s="195" t="s">
        <v>38</v>
      </c>
      <c r="N10" s="195" t="s">
        <v>40</v>
      </c>
      <c r="O10" s="195" t="s">
        <v>39</v>
      </c>
      <c r="P10" s="195" t="s">
        <v>38</v>
      </c>
      <c r="Q10" s="194"/>
      <c r="R10" s="413"/>
    </row>
    <row r="11" spans="1:18" s="186" customFormat="1" ht="24.9" customHeight="1">
      <c r="A11" s="191" t="s">
        <v>72</v>
      </c>
      <c r="B11" s="187"/>
      <c r="C11" s="187"/>
      <c r="D11" s="190"/>
      <c r="E11" s="189">
        <v>776</v>
      </c>
      <c r="F11" s="189">
        <v>783</v>
      </c>
      <c r="G11" s="189">
        <v>30627</v>
      </c>
      <c r="H11" s="189" t="s">
        <v>241</v>
      </c>
      <c r="I11" s="189" t="s">
        <v>241</v>
      </c>
      <c r="J11" s="189" t="s">
        <v>241</v>
      </c>
      <c r="K11" s="189">
        <v>154</v>
      </c>
      <c r="L11" s="189">
        <v>154</v>
      </c>
      <c r="M11" s="189">
        <v>16906</v>
      </c>
      <c r="N11" s="189" t="s">
        <v>241</v>
      </c>
      <c r="O11" s="189" t="s">
        <v>241</v>
      </c>
      <c r="P11" s="189" t="s">
        <v>241</v>
      </c>
      <c r="Q11" s="188" t="s">
        <v>71</v>
      </c>
      <c r="R11" s="187"/>
    </row>
    <row r="12" spans="1:18" s="148" customFormat="1" ht="18.600000000000001" customHeight="1">
      <c r="A12" s="185"/>
      <c r="B12" s="184" t="s">
        <v>70</v>
      </c>
      <c r="C12" s="193"/>
      <c r="D12" s="187"/>
      <c r="E12" s="189">
        <v>250</v>
      </c>
      <c r="F12" s="182">
        <v>251</v>
      </c>
      <c r="G12" s="182">
        <v>10449</v>
      </c>
      <c r="H12" s="182" t="s">
        <v>241</v>
      </c>
      <c r="I12" s="182" t="s">
        <v>241</v>
      </c>
      <c r="J12" s="182" t="s">
        <v>241</v>
      </c>
      <c r="K12" s="182">
        <v>88</v>
      </c>
      <c r="L12" s="182">
        <v>88</v>
      </c>
      <c r="M12" s="182">
        <v>8040</v>
      </c>
      <c r="N12" s="182" t="s">
        <v>241</v>
      </c>
      <c r="O12" s="182" t="s">
        <v>241</v>
      </c>
      <c r="P12" s="182" t="s">
        <v>241</v>
      </c>
      <c r="Q12" s="181"/>
      <c r="R12" s="192" t="s">
        <v>69</v>
      </c>
    </row>
    <row r="13" spans="1:18" s="148" customFormat="1" ht="18.600000000000001" customHeight="1">
      <c r="A13" s="185"/>
      <c r="B13" s="184" t="s">
        <v>225</v>
      </c>
      <c r="C13" s="181"/>
      <c r="D13" s="181"/>
      <c r="E13" s="182">
        <v>2</v>
      </c>
      <c r="F13" s="182">
        <v>2</v>
      </c>
      <c r="G13" s="182">
        <v>68</v>
      </c>
      <c r="H13" s="182" t="s">
        <v>241</v>
      </c>
      <c r="I13" s="182" t="s">
        <v>241</v>
      </c>
      <c r="J13" s="182" t="s">
        <v>241</v>
      </c>
      <c r="K13" s="182" t="s">
        <v>241</v>
      </c>
      <c r="L13" s="182" t="s">
        <v>241</v>
      </c>
      <c r="M13" s="182" t="s">
        <v>241</v>
      </c>
      <c r="N13" s="182" t="s">
        <v>241</v>
      </c>
      <c r="O13" s="182" t="s">
        <v>241</v>
      </c>
      <c r="P13" s="182" t="s">
        <v>241</v>
      </c>
      <c r="Q13" s="181"/>
      <c r="R13" s="181" t="s">
        <v>226</v>
      </c>
    </row>
    <row r="14" spans="1:18" s="148" customFormat="1" ht="18.600000000000001" customHeight="1">
      <c r="A14" s="184"/>
      <c r="B14" s="181" t="s">
        <v>68</v>
      </c>
      <c r="C14" s="181"/>
      <c r="D14" s="183"/>
      <c r="E14" s="182">
        <v>4</v>
      </c>
      <c r="F14" s="182">
        <v>10</v>
      </c>
      <c r="G14" s="182">
        <v>1304</v>
      </c>
      <c r="H14" s="182" t="s">
        <v>241</v>
      </c>
      <c r="I14" s="182" t="s">
        <v>241</v>
      </c>
      <c r="J14" s="182" t="s">
        <v>241</v>
      </c>
      <c r="K14" s="182">
        <v>2</v>
      </c>
      <c r="L14" s="182">
        <v>2</v>
      </c>
      <c r="M14" s="182">
        <v>5745</v>
      </c>
      <c r="N14" s="182" t="s">
        <v>241</v>
      </c>
      <c r="O14" s="182" t="s">
        <v>241</v>
      </c>
      <c r="P14" s="182" t="s">
        <v>241</v>
      </c>
      <c r="Q14" s="181"/>
      <c r="R14" s="181" t="s">
        <v>67</v>
      </c>
    </row>
    <row r="15" spans="1:18" s="148" customFormat="1" ht="18.600000000000001" customHeight="1">
      <c r="A15" s="184"/>
      <c r="B15" s="181" t="s">
        <v>66</v>
      </c>
      <c r="C15" s="181"/>
      <c r="D15" s="183"/>
      <c r="E15" s="182">
        <v>518</v>
      </c>
      <c r="F15" s="182">
        <v>518</v>
      </c>
      <c r="G15" s="182">
        <v>18726</v>
      </c>
      <c r="H15" s="182" t="s">
        <v>241</v>
      </c>
      <c r="I15" s="182" t="s">
        <v>241</v>
      </c>
      <c r="J15" s="182" t="s">
        <v>241</v>
      </c>
      <c r="K15" s="182">
        <v>64</v>
      </c>
      <c r="L15" s="182">
        <v>64</v>
      </c>
      <c r="M15" s="182">
        <v>3121</v>
      </c>
      <c r="N15" s="182" t="s">
        <v>241</v>
      </c>
      <c r="O15" s="182" t="s">
        <v>241</v>
      </c>
      <c r="P15" s="182" t="s">
        <v>241</v>
      </c>
      <c r="Q15" s="181"/>
      <c r="R15" s="181" t="s">
        <v>65</v>
      </c>
    </row>
    <row r="16" spans="1:18" s="148" customFormat="1" ht="18.600000000000001" customHeight="1">
      <c r="A16" s="181"/>
      <c r="B16" s="181" t="s">
        <v>54</v>
      </c>
      <c r="C16" s="181"/>
      <c r="D16" s="183"/>
      <c r="E16" s="182">
        <v>2</v>
      </c>
      <c r="F16" s="182">
        <v>2</v>
      </c>
      <c r="G16" s="182">
        <v>80</v>
      </c>
      <c r="H16" s="182" t="s">
        <v>241</v>
      </c>
      <c r="I16" s="182" t="s">
        <v>241</v>
      </c>
      <c r="J16" s="182" t="s">
        <v>241</v>
      </c>
      <c r="K16" s="182" t="s">
        <v>241</v>
      </c>
      <c r="L16" s="182" t="s">
        <v>241</v>
      </c>
      <c r="M16" s="182" t="s">
        <v>241</v>
      </c>
      <c r="N16" s="182" t="s">
        <v>241</v>
      </c>
      <c r="O16" s="182" t="s">
        <v>241</v>
      </c>
      <c r="P16" s="182" t="s">
        <v>241</v>
      </c>
      <c r="Q16" s="181"/>
      <c r="R16" s="181" t="s">
        <v>19</v>
      </c>
    </row>
    <row r="17" spans="1:18" s="186" customFormat="1" ht="24.9" customHeight="1">
      <c r="A17" s="191" t="s">
        <v>64</v>
      </c>
      <c r="B17" s="187"/>
      <c r="C17" s="187"/>
      <c r="D17" s="190"/>
      <c r="E17" s="189">
        <v>28</v>
      </c>
      <c r="F17" s="189">
        <v>28</v>
      </c>
      <c r="G17" s="189">
        <v>6708</v>
      </c>
      <c r="H17" s="189" t="s">
        <v>241</v>
      </c>
      <c r="I17" s="189" t="s">
        <v>241</v>
      </c>
      <c r="J17" s="189" t="s">
        <v>241</v>
      </c>
      <c r="K17" s="189">
        <v>55</v>
      </c>
      <c r="L17" s="189">
        <v>59</v>
      </c>
      <c r="M17" s="189">
        <v>30582</v>
      </c>
      <c r="N17" s="189" t="s">
        <v>241</v>
      </c>
      <c r="O17" s="189" t="s">
        <v>241</v>
      </c>
      <c r="P17" s="189" t="s">
        <v>241</v>
      </c>
      <c r="Q17" s="188" t="s">
        <v>63</v>
      </c>
      <c r="R17" s="187"/>
    </row>
    <row r="18" spans="1:18" s="148" customFormat="1" ht="18.600000000000001" customHeight="1">
      <c r="A18" s="184"/>
      <c r="B18" s="181" t="s">
        <v>62</v>
      </c>
      <c r="C18" s="181"/>
      <c r="D18" s="183"/>
      <c r="E18" s="182">
        <v>1</v>
      </c>
      <c r="F18" s="182">
        <v>1</v>
      </c>
      <c r="G18" s="182">
        <v>112</v>
      </c>
      <c r="H18" s="182" t="s">
        <v>241</v>
      </c>
      <c r="I18" s="182" t="s">
        <v>241</v>
      </c>
      <c r="J18" s="182" t="s">
        <v>241</v>
      </c>
      <c r="K18" s="182">
        <v>1</v>
      </c>
      <c r="L18" s="182">
        <v>1</v>
      </c>
      <c r="M18" s="182">
        <v>250</v>
      </c>
      <c r="N18" s="182" t="s">
        <v>241</v>
      </c>
      <c r="O18" s="182" t="s">
        <v>241</v>
      </c>
      <c r="P18" s="182" t="s">
        <v>241</v>
      </c>
      <c r="Q18" s="181"/>
      <c r="R18" s="181" t="s">
        <v>61</v>
      </c>
    </row>
    <row r="19" spans="1:18" s="148" customFormat="1" ht="18.600000000000001" customHeight="1">
      <c r="A19" s="185"/>
      <c r="B19" s="185" t="s">
        <v>60</v>
      </c>
      <c r="C19" s="185"/>
      <c r="D19" s="183"/>
      <c r="E19" s="182">
        <v>2</v>
      </c>
      <c r="F19" s="182">
        <v>2</v>
      </c>
      <c r="G19" s="182">
        <v>2536</v>
      </c>
      <c r="H19" s="182" t="s">
        <v>241</v>
      </c>
      <c r="I19" s="182" t="s">
        <v>241</v>
      </c>
      <c r="J19" s="182" t="s">
        <v>241</v>
      </c>
      <c r="K19" s="182">
        <v>8</v>
      </c>
      <c r="L19" s="182">
        <v>8</v>
      </c>
      <c r="M19" s="182">
        <v>15004</v>
      </c>
      <c r="N19" s="182" t="s">
        <v>241</v>
      </c>
      <c r="O19" s="182" t="s">
        <v>241</v>
      </c>
      <c r="P19" s="182" t="s">
        <v>241</v>
      </c>
      <c r="Q19" s="181"/>
      <c r="R19" s="181" t="s">
        <v>59</v>
      </c>
    </row>
    <row r="20" spans="1:18" s="148" customFormat="1" ht="18.600000000000001" customHeight="1">
      <c r="A20" s="184"/>
      <c r="B20" s="181" t="s">
        <v>58</v>
      </c>
      <c r="C20" s="181"/>
      <c r="D20" s="183"/>
      <c r="E20" s="182">
        <v>3</v>
      </c>
      <c r="F20" s="182">
        <v>3</v>
      </c>
      <c r="G20" s="182">
        <v>516</v>
      </c>
      <c r="H20" s="182" t="s">
        <v>241</v>
      </c>
      <c r="I20" s="182" t="s">
        <v>241</v>
      </c>
      <c r="J20" s="182" t="s">
        <v>241</v>
      </c>
      <c r="K20" s="182">
        <v>3</v>
      </c>
      <c r="L20" s="182">
        <v>3</v>
      </c>
      <c r="M20" s="182">
        <v>3753</v>
      </c>
      <c r="N20" s="182" t="s">
        <v>241</v>
      </c>
      <c r="O20" s="182" t="s">
        <v>241</v>
      </c>
      <c r="P20" s="182" t="s">
        <v>241</v>
      </c>
      <c r="Q20" s="181"/>
      <c r="R20" s="181" t="s">
        <v>57</v>
      </c>
    </row>
    <row r="21" spans="1:18" s="148" customFormat="1" ht="18.600000000000001" customHeight="1">
      <c r="A21" s="184"/>
      <c r="B21" s="181" t="s">
        <v>56</v>
      </c>
      <c r="C21" s="181"/>
      <c r="D21" s="183"/>
      <c r="E21" s="182">
        <v>11</v>
      </c>
      <c r="F21" s="182">
        <v>11</v>
      </c>
      <c r="G21" s="182">
        <v>2113</v>
      </c>
      <c r="H21" s="182" t="s">
        <v>241</v>
      </c>
      <c r="I21" s="182" t="s">
        <v>241</v>
      </c>
      <c r="J21" s="182" t="s">
        <v>241</v>
      </c>
      <c r="K21" s="182">
        <v>5</v>
      </c>
      <c r="L21" s="182">
        <v>5</v>
      </c>
      <c r="M21" s="182">
        <v>1653</v>
      </c>
      <c r="N21" s="182" t="s">
        <v>241</v>
      </c>
      <c r="O21" s="182" t="s">
        <v>241</v>
      </c>
      <c r="P21" s="182" t="s">
        <v>241</v>
      </c>
      <c r="Q21" s="181"/>
      <c r="R21" s="181" t="s">
        <v>55</v>
      </c>
    </row>
    <row r="22" spans="1:18" s="148" customFormat="1" ht="18.600000000000001" customHeight="1">
      <c r="A22" s="178"/>
      <c r="B22" s="178" t="s">
        <v>54</v>
      </c>
      <c r="C22" s="178"/>
      <c r="D22" s="180"/>
      <c r="E22" s="179">
        <v>11</v>
      </c>
      <c r="F22" s="179">
        <v>11</v>
      </c>
      <c r="G22" s="179">
        <v>1431</v>
      </c>
      <c r="H22" s="179" t="s">
        <v>241</v>
      </c>
      <c r="I22" s="179" t="s">
        <v>241</v>
      </c>
      <c r="J22" s="179" t="s">
        <v>241</v>
      </c>
      <c r="K22" s="179">
        <v>38</v>
      </c>
      <c r="L22" s="179">
        <v>42</v>
      </c>
      <c r="M22" s="179">
        <v>9922</v>
      </c>
      <c r="N22" s="179" t="s">
        <v>241</v>
      </c>
      <c r="O22" s="179" t="s">
        <v>241</v>
      </c>
      <c r="P22" s="179" t="s">
        <v>241</v>
      </c>
      <c r="Q22" s="178"/>
      <c r="R22" s="178" t="s">
        <v>19</v>
      </c>
    </row>
    <row r="23" spans="1:18" s="148" customFormat="1" ht="3" customHeight="1">
      <c r="A23" s="149"/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</row>
    <row r="24" spans="1:18" s="148" customFormat="1">
      <c r="B24" s="157" t="s">
        <v>345</v>
      </c>
      <c r="F24" s="147"/>
      <c r="G24" s="147"/>
    </row>
    <row r="25" spans="1:18" s="148" customFormat="1" ht="18" customHeight="1">
      <c r="B25" s="157" t="s">
        <v>344</v>
      </c>
      <c r="F25" s="147"/>
      <c r="G25" s="147"/>
    </row>
    <row r="26" spans="1:18" s="148" customFormat="1" ht="17.399999999999999"/>
    <row r="27" spans="1:18" s="148" customFormat="1" ht="17.399999999999999"/>
    <row r="28" spans="1:18" s="148" customFormat="1" ht="17.399999999999999"/>
    <row r="29" spans="1:18" s="148" customFormat="1" ht="17.399999999999999"/>
    <row r="30" spans="1:18" s="148" customFormat="1" ht="17.399999999999999"/>
  </sheetData>
  <mergeCells count="16">
    <mergeCell ref="N5:P5"/>
    <mergeCell ref="R4:R10"/>
    <mergeCell ref="K4:P4"/>
    <mergeCell ref="E6:F6"/>
    <mergeCell ref="E7:F7"/>
    <mergeCell ref="K5:M5"/>
    <mergeCell ref="K6:L6"/>
    <mergeCell ref="N6:O6"/>
    <mergeCell ref="K7:L7"/>
    <mergeCell ref="N7:O7"/>
    <mergeCell ref="A4:D10"/>
    <mergeCell ref="E4:J4"/>
    <mergeCell ref="E5:G5"/>
    <mergeCell ref="H5:J5"/>
    <mergeCell ref="H6:I6"/>
    <mergeCell ref="H7:I7"/>
  </mergeCells>
  <pageMargins left="0.3149606299212598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2" sqref="F12"/>
    </sheetView>
  </sheetViews>
  <sheetFormatPr defaultRowHeight="2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15</vt:i4>
      </vt:variant>
      <vt:variant>
        <vt:lpstr>ช่วงที่มีชื่อ</vt:lpstr>
      </vt:variant>
      <vt:variant>
        <vt:i4>3</vt:i4>
      </vt:variant>
    </vt:vector>
  </HeadingPairs>
  <TitlesOfParts>
    <vt:vector size="18" baseType="lpstr">
      <vt:lpstr>T-12.1</vt:lpstr>
      <vt:lpstr>T-12.2</vt:lpstr>
      <vt:lpstr>T-12.3</vt:lpstr>
      <vt:lpstr>T-12.4</vt:lpstr>
      <vt:lpstr>T-12.5</vt:lpstr>
      <vt:lpstr>T-12.6</vt:lpstr>
      <vt:lpstr>T-12.7</vt:lpstr>
      <vt:lpstr>T-12.1 </vt:lpstr>
      <vt:lpstr>T-12.2  </vt:lpstr>
      <vt:lpstr>T-12.3    </vt:lpstr>
      <vt:lpstr>T-12.4 </vt:lpstr>
      <vt:lpstr>T-12.5 </vt:lpstr>
      <vt:lpstr>T-12.62559</vt:lpstr>
      <vt:lpstr>T-12.72559</vt:lpstr>
      <vt:lpstr>Sheet1</vt:lpstr>
      <vt:lpstr>'T-12.2'!Print_Area</vt:lpstr>
      <vt:lpstr>'T-12.6'!Print_Area</vt:lpstr>
      <vt:lpstr>'T-12.7'!Print_Area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KKD Windows 7 V.3</cp:lastModifiedBy>
  <cp:lastPrinted>2018-08-09T03:13:21Z</cp:lastPrinted>
  <dcterms:created xsi:type="dcterms:W3CDTF">2004-08-20T21:28:46Z</dcterms:created>
  <dcterms:modified xsi:type="dcterms:W3CDTF">2018-08-09T03:23:29Z</dcterms:modified>
</cp:coreProperties>
</file>