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New folder\"/>
    </mc:Choice>
  </mc:AlternateContent>
  <xr:revisionPtr revIDLastSave="0" documentId="8_{242A0149-26D1-45E2-B756-8FCC52EDF57D}" xr6:coauthVersionLast="47" xr6:coauthVersionMax="47" xr10:uidLastSave="{00000000-0000-0000-0000-000000000000}"/>
  <bookViews>
    <workbookView xWindow="-108" yWindow="-108" windowWidth="23256" windowHeight="12456" xr2:uid="{5E0792CE-335F-4A5C-9D5F-A9E8F97B66D8}"/>
  </bookViews>
  <sheets>
    <sheet name="ตารางที่ 4" sheetId="3" r:id="rId1"/>
    <sheet name="ตารางที่ 5" sheetId="4" r:id="rId2"/>
    <sheet name="ตารางที่6" sheetId="9" r:id="rId3"/>
    <sheet name="ตารางที่7" sheetId="7" r:id="rId4"/>
    <sheet name="ตารางที่8 " sheetId="10" r:id="rId5"/>
  </sheets>
  <definedNames>
    <definedName name="_xlnm.Print_Area" localSheetId="0">'ตารางที่ 4'!$A$1:$D$51</definedName>
    <definedName name="_xlnm.Print_Area" localSheetId="2">ตารางที่6!$A$1:$D$24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3" l="1"/>
  <c r="J8" i="3" s="1"/>
  <c r="I7" i="3"/>
  <c r="I8" i="3" s="1"/>
  <c r="H7" i="3"/>
  <c r="H8" i="3" s="1"/>
  <c r="G7" i="9"/>
  <c r="H7" i="9"/>
  <c r="F7" i="9"/>
  <c r="B16" i="9"/>
  <c r="G6" i="9"/>
  <c r="H6" i="9"/>
  <c r="F6" i="9"/>
  <c r="F10" i="9"/>
  <c r="B27" i="7"/>
  <c r="D10" i="7"/>
  <c r="D16" i="9"/>
  <c r="D17" i="9"/>
  <c r="B10" i="10"/>
  <c r="C22" i="7"/>
  <c r="B22" i="7"/>
  <c r="C23" i="9"/>
  <c r="C36" i="3"/>
  <c r="C29" i="3"/>
  <c r="B42" i="3"/>
  <c r="B43" i="3"/>
  <c r="B44" i="3"/>
  <c r="B45" i="3"/>
  <c r="B46" i="3"/>
  <c r="B47" i="3"/>
  <c r="B23" i="7"/>
  <c r="B16" i="4"/>
  <c r="B13" i="4"/>
  <c r="D29" i="7"/>
  <c r="D28" i="7"/>
  <c r="B18" i="9"/>
  <c r="B19" i="9"/>
  <c r="B17" i="4"/>
  <c r="D30" i="3"/>
  <c r="D39" i="3"/>
  <c r="B10" i="7" l="1"/>
  <c r="D22" i="7" l="1"/>
  <c r="D23" i="7"/>
  <c r="D24" i="7"/>
  <c r="C25" i="7"/>
  <c r="C10" i="7"/>
  <c r="D20" i="9"/>
  <c r="C17" i="4"/>
  <c r="C16" i="4"/>
  <c r="C15" i="4"/>
  <c r="D35" i="3"/>
  <c r="D36" i="3"/>
  <c r="D29" i="3"/>
  <c r="D43" i="3"/>
  <c r="D44" i="3"/>
  <c r="D45" i="3"/>
  <c r="D47" i="3"/>
  <c r="C41" i="3"/>
  <c r="C42" i="3"/>
  <c r="C43" i="3"/>
  <c r="C40" i="3"/>
  <c r="C37" i="3"/>
  <c r="B40" i="3"/>
  <c r="G12" i="9"/>
  <c r="H12" i="9"/>
  <c r="F12" i="9"/>
  <c r="G10" i="9"/>
  <c r="H10" i="9"/>
  <c r="B34" i="3"/>
  <c r="C11" i="10" l="1"/>
  <c r="D11" i="10"/>
  <c r="C10" i="10"/>
  <c r="D10" i="10"/>
  <c r="B11" i="10"/>
  <c r="A10" i="10"/>
  <c r="A11" i="10"/>
  <c r="C3" i="10"/>
  <c r="A4" i="10"/>
  <c r="A9" i="10" s="1"/>
  <c r="B37" i="3"/>
  <c r="B29" i="3"/>
  <c r="C13" i="4"/>
  <c r="D13" i="4"/>
  <c r="C14" i="4"/>
  <c r="D14" i="4"/>
  <c r="D15" i="4"/>
  <c r="D16" i="4"/>
  <c r="D17" i="4"/>
  <c r="B15" i="4"/>
  <c r="B14" i="4"/>
  <c r="B12" i="4" l="1"/>
  <c r="C47" i="3"/>
  <c r="D35" i="7" l="1"/>
  <c r="D23" i="9"/>
  <c r="B23" i="9"/>
  <c r="D25" i="7"/>
  <c r="D27" i="7"/>
  <c r="D31" i="7"/>
  <c r="D32" i="7"/>
  <c r="D33" i="7"/>
  <c r="C23" i="7"/>
  <c r="C24" i="7"/>
  <c r="C27" i="7"/>
  <c r="C28" i="7"/>
  <c r="C31" i="7"/>
  <c r="C32" i="7"/>
  <c r="C33" i="7"/>
  <c r="B24" i="7"/>
  <c r="B25" i="7"/>
  <c r="B28" i="7"/>
  <c r="B26" i="7" s="1"/>
  <c r="B31" i="7"/>
  <c r="B32" i="7"/>
  <c r="B33" i="7"/>
  <c r="B35" i="7"/>
  <c r="B14" i="7"/>
  <c r="D18" i="9"/>
  <c r="D19" i="9"/>
  <c r="D21" i="9"/>
  <c r="D22" i="9"/>
  <c r="C17" i="9"/>
  <c r="C18" i="9"/>
  <c r="C19" i="9"/>
  <c r="C20" i="9"/>
  <c r="C21" i="9"/>
  <c r="C22" i="9"/>
  <c r="B17" i="9"/>
  <c r="B20" i="9"/>
  <c r="B21" i="9"/>
  <c r="B22" i="9"/>
  <c r="D31" i="3"/>
  <c r="D34" i="3"/>
  <c r="D37" i="3"/>
  <c r="D40" i="3"/>
  <c r="D41" i="3"/>
  <c r="D42" i="3"/>
  <c r="C30" i="3"/>
  <c r="C31" i="3"/>
  <c r="C32" i="3"/>
  <c r="C34" i="3"/>
  <c r="C35" i="3"/>
  <c r="C39" i="3"/>
  <c r="C44" i="3"/>
  <c r="C45" i="3"/>
  <c r="C46" i="3"/>
  <c r="B30" i="3"/>
  <c r="B31" i="3"/>
  <c r="B32" i="3"/>
  <c r="B35" i="3"/>
  <c r="B36" i="3"/>
  <c r="B39" i="3"/>
  <c r="B41" i="3"/>
  <c r="C35" i="7"/>
  <c r="D14" i="7"/>
  <c r="C14" i="7"/>
  <c r="B21" i="7" l="1"/>
  <c r="D30" i="7"/>
  <c r="B30" i="7"/>
  <c r="H22" i="9"/>
  <c r="H20" i="9"/>
  <c r="G20" i="9"/>
  <c r="G22" i="9"/>
  <c r="F20" i="9"/>
  <c r="F22" i="9"/>
  <c r="C26" i="7"/>
  <c r="C30" i="7"/>
</calcChain>
</file>

<file path=xl/sharedStrings.xml><?xml version="1.0" encoding="utf-8"?>
<sst xmlns="http://schemas.openxmlformats.org/spreadsheetml/2006/main" count="231" uniqueCount="96">
  <si>
    <t>รวม</t>
  </si>
  <si>
    <t>ชาย</t>
  </si>
  <si>
    <t>หญิง</t>
  </si>
  <si>
    <t>ยอดรวม</t>
  </si>
  <si>
    <t>ร้อยละ</t>
  </si>
  <si>
    <t>จำนวน</t>
  </si>
  <si>
    <t>อุตสาหกรรม</t>
  </si>
  <si>
    <t>1. เกษตรกรรม การป่าไม้ และการประมง</t>
  </si>
  <si>
    <t>2. การทำเหมืองแร่ เหมืองหิน</t>
  </si>
  <si>
    <t>3. การผลิต</t>
  </si>
  <si>
    <t>4. การไฟฟ้า ก๊าซ และการประปา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</si>
  <si>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</si>
  <si>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</si>
  <si>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รถจักรยานยนต์</t>
  </si>
  <si>
    <t>8. การขนส่ง สถานที่เก็บสินค้า และการคมนาคม</t>
  </si>
  <si>
    <t>9. กิจกรรมโรงแรม 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</si>
  <si>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</si>
  <si>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</si>
  <si>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และกิจกรรมทางธุรกิจ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</si>
  <si>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</si>
  <si>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</si>
  <si>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</si>
  <si>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</si>
  <si>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</si>
  <si>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ศิลปะความบันเทิงนันทนาการ</t>
  </si>
  <si>
    <t xml:space="preserve">19. กิจกรรมบริการด้านอื่นๆ 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</si>
  <si>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</si>
  <si>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</si>
  <si>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</si>
  <si>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</si>
  <si>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</si>
  <si>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</si>
  <si>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</si>
  <si>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</si>
  <si>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</si>
  <si>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</si>
  <si>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2.  1- 9 ชั่วโมง</t>
  </si>
  <si>
    <t>8.  50 ชั่วโมงขึ้นไป</t>
  </si>
  <si>
    <t>ชั่วโมงการทำงาน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</si>
  <si>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</si>
  <si>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</si>
  <si>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</si>
  <si>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</si>
  <si>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</si>
  <si>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</si>
  <si>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</si>
  <si>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</si>
  <si>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</si>
  <si>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</si>
  <si>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</si>
  <si>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</si>
  <si>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</si>
  <si>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ระดับการศึกษาที่สำเร็จ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</si>
  <si>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</si>
  <si>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</si>
  <si>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</si>
  <si>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</si>
  <si>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</si>
  <si>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 xml:space="preserve">ร้อยละ </t>
  </si>
  <si>
    <t xml:space="preserve">รวม </t>
  </si>
  <si>
    <t>1/ ผู้ไม่ได้ทำงานในสัปดาห์การสำรวจ แต่มีงานประจำทำ</t>
  </si>
  <si>
    <t>ตารางที่ 5 จำนวนและร้อยละของผู้มีงานทำ จำแนกตามสถานภาพการทำงาน และเพศ</t>
  </si>
  <si>
    <t>ตารางที่ 6 จำนวนและร้อยละของผู้มีงานทำ จำแนกตามชั่วโมงการทำงานต่อสัปดาห์ และเพศ</t>
  </si>
  <si>
    <t>ตารางที่ 7 จำนวนและร้อยละของผู้มีงานทำ จำแนกตามระดับการศึกษาที่สำเร็จ และเพศ</t>
  </si>
  <si>
    <t xml:space="preserve">ตารางที่ 4 จำนวนและร้อยละของผู้มีงานทำ จำแนกตามอุตสาหกรรม และเพศ </t>
  </si>
  <si>
    <t>ตารางที่ 8 จำนวนและร้อยละของผู้เสมือนว่างงาน จำแนกตามกิจกรรมทางเศรษฐกิจ และเพศ</t>
  </si>
  <si>
    <t>ภาคเกษตร</t>
  </si>
  <si>
    <t>นอกภาคเกษตร</t>
  </si>
  <si>
    <t>กิจกรรมทางเศรษฐกิจ</t>
  </si>
  <si>
    <t>n.a.</t>
  </si>
  <si>
    <t>หมายเหตุ :   "n.a." ไม่มีข้อมูล</t>
  </si>
  <si>
    <t>6.  อุดมศึกษา</t>
  </si>
  <si>
    <t>นอกภาคเกษตรกรรม</t>
  </si>
  <si>
    <t>ภาคเกษตรกรรม</t>
  </si>
  <si>
    <t xml:space="preserve"> ไม่ทราบ</t>
  </si>
  <si>
    <t>องค์การระหว่างประเทศและองค์การต่างประเทศอื่นๆ และสมาชิก</t>
  </si>
  <si>
    <t>ลูกจ้างในครัวเรือนส่วนบุคคล</t>
  </si>
  <si>
    <t xml:space="preserve">กิจกรรมบริการด้านอื่นๆ </t>
  </si>
  <si>
    <t>ศิลปะความบันเทิงนันทนาการ</t>
  </si>
  <si>
    <t>งานด้านสุขภาพ และงานสังคมสงเคราะห์</t>
  </si>
  <si>
    <t>การศึกษา</t>
  </si>
  <si>
    <t>การบริหารราชการและการป้องกันประเทศ</t>
  </si>
  <si>
    <t>การบริหารและการสนับสนุน</t>
  </si>
  <si>
    <t>กิจกรรมทางวิชาชีพและเทคนิค</t>
  </si>
  <si>
    <t>กิจการด้านอสังหาริมทรัพย์ การให้เช่า และกิจกรรมทางธุรกิจ</t>
  </si>
  <si>
    <t>กิจการทางการเงินและการประกันภัย</t>
  </si>
  <si>
    <t>ข้อมูลข่าวสารและการสื่อสาร</t>
  </si>
  <si>
    <t>กิจกรรมโรงแรม และอาหาร</t>
  </si>
  <si>
    <t>การขนส่ง สถานที่เก็บสินค้า และการคมนาคม</t>
  </si>
  <si>
    <t>การขายส่ง การขายปลีก การซ่อมแซมยานยนต์ รถจักรยานยนต์</t>
  </si>
  <si>
    <t>การก่อสร้าง</t>
  </si>
  <si>
    <t>การจัดหาน้ำ บำบัดน้ำเสีย</t>
  </si>
  <si>
    <t>การไฟฟ้า ก๊าซ และการประปา</t>
  </si>
  <si>
    <t>การผลิต</t>
  </si>
  <si>
    <t>การทำเหมืองแร่ เหมืองหิน</t>
  </si>
  <si>
    <r>
      <t>1.      0 ชั่วโมง</t>
    </r>
    <r>
      <rPr>
        <vertAlign val="superscript"/>
        <sz val="16"/>
        <rFont val="TH Sarabun New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</si>
</sst>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1" formatCode="0.000"/>
    <numFmt numFmtId="192" formatCode="#,##0.0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b/>
      <sz val="15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6"/>
      <color theme="1"/>
      <name val="TH Sarabun New"/>
      <family val="2"/>
    </font>
    <font>
      <b/>
      <sz val="16"/>
      <color indexed="8"/>
      <name val="TH Sarabun New"/>
      <family val="2"/>
    </font>
    <font>
      <sz val="16"/>
      <color indexed="8"/>
      <name val="TH Sarabun New"/>
      <family val="2"/>
    </font>
    <font>
      <sz val="16"/>
      <name val="TH Sarabun New"/>
      <family val="2"/>
    </font>
    <font>
      <sz val="15"/>
      <color theme="1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 New"/>
      <family val="2"/>
    </font>
    <font>
      <vertAlign val="superscript"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87" fontId="6" fillId="0" borderId="0" xfId="1" applyNumberFormat="1" applyFont="1" applyBorder="1"/>
    <xf numFmtId="188" fontId="6" fillId="0" borderId="0" xfId="1" applyNumberFormat="1" applyFont="1" applyBorder="1"/>
    <xf numFmtId="188" fontId="7" fillId="0" borderId="0" xfId="1" applyNumberFormat="1" applyFont="1" applyBorder="1"/>
    <xf numFmtId="0" fontId="6" fillId="0" borderId="2" xfId="0" applyFont="1" applyBorder="1"/>
    <xf numFmtId="188" fontId="6" fillId="0" borderId="2" xfId="1" applyNumberFormat="1" applyFont="1" applyBorder="1"/>
    <xf numFmtId="187" fontId="7" fillId="0" borderId="0" xfId="1" applyNumberFormat="1" applyFont="1" applyBorder="1"/>
    <xf numFmtId="0" fontId="8" fillId="0" borderId="0" xfId="0" applyFont="1"/>
    <xf numFmtId="188" fontId="8" fillId="0" borderId="0" xfId="0" applyNumberFormat="1" applyFont="1"/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88" fontId="11" fillId="0" borderId="0" xfId="1" applyNumberFormat="1" applyFont="1" applyBorder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9" fillId="0" borderId="0" xfId="0" applyFont="1" applyAlignment="1">
      <alignment horizontal="center" vertical="center"/>
    </xf>
    <xf numFmtId="188" fontId="4" fillId="0" borderId="0" xfId="1" applyNumberFormat="1" applyFont="1" applyBorder="1" applyAlignment="1">
      <alignment horizontal="right"/>
    </xf>
    <xf numFmtId="188" fontId="11" fillId="0" borderId="0" xfId="1" applyNumberFormat="1" applyFont="1" applyBorder="1"/>
    <xf numFmtId="0" fontId="10" fillId="0" borderId="2" xfId="0" applyFont="1" applyBorder="1" applyAlignment="1">
      <alignment horizontal="left" vertical="center"/>
    </xf>
    <xf numFmtId="188" fontId="11" fillId="0" borderId="2" xfId="1" applyNumberFormat="1" applyFont="1" applyBorder="1" applyAlignment="1">
      <alignment horizontal="right"/>
    </xf>
    <xf numFmtId="0" fontId="4" fillId="0" borderId="0" xfId="0" applyFont="1"/>
    <xf numFmtId="187" fontId="8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left"/>
    </xf>
    <xf numFmtId="188" fontId="2" fillId="0" borderId="0" xfId="1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87" fontId="5" fillId="0" borderId="0" xfId="0" applyNumberFormat="1" applyFont="1"/>
    <xf numFmtId="191" fontId="3" fillId="0" borderId="0" xfId="0" applyNumberFormat="1" applyFont="1"/>
    <xf numFmtId="188" fontId="11" fillId="0" borderId="0" xfId="1" quotePrefix="1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189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3" fontId="13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89" fontId="8" fillId="0" borderId="0" xfId="0" applyNumberFormat="1" applyFont="1"/>
    <xf numFmtId="189" fontId="4" fillId="0" borderId="0" xfId="0" applyNumberFormat="1" applyFont="1"/>
    <xf numFmtId="1" fontId="8" fillId="0" borderId="0" xfId="0" applyNumberFormat="1" applyFont="1"/>
    <xf numFmtId="189" fontId="8" fillId="0" borderId="0" xfId="0" applyNumberFormat="1" applyFont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4" fillId="2" borderId="0" xfId="0" applyFont="1" applyFill="1"/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0" fillId="0" borderId="2" xfId="0" applyFont="1" applyBorder="1" applyAlignment="1">
      <alignment vertical="center"/>
    </xf>
    <xf numFmtId="187" fontId="8" fillId="0" borderId="2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3" fontId="15" fillId="0" borderId="0" xfId="0" applyNumberFormat="1" applyFont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/>
    <xf numFmtId="188" fontId="15" fillId="0" borderId="0" xfId="1" applyNumberFormat="1" applyFont="1" applyFill="1" applyBorder="1"/>
    <xf numFmtId="188" fontId="8" fillId="0" borderId="0" xfId="1" applyNumberFormat="1" applyFont="1" applyBorder="1"/>
    <xf numFmtId="188" fontId="8" fillId="0" borderId="0" xfId="1" quotePrefix="1" applyNumberFormat="1" applyFont="1" applyBorder="1" applyAlignment="1">
      <alignment horizontal="right"/>
    </xf>
    <xf numFmtId="191" fontId="8" fillId="0" borderId="0" xfId="0" applyNumberFormat="1" applyFont="1"/>
    <xf numFmtId="188" fontId="8" fillId="0" borderId="2" xfId="1" applyNumberFormat="1" applyFont="1" applyBorder="1"/>
    <xf numFmtId="43" fontId="8" fillId="0" borderId="0" xfId="0" applyNumberFormat="1" applyFont="1"/>
    <xf numFmtId="0" fontId="11" fillId="0" borderId="0" xfId="0" applyFont="1" applyAlignment="1">
      <alignment horizontal="left" vertical="center"/>
    </xf>
    <xf numFmtId="3" fontId="8" fillId="0" borderId="0" xfId="0" applyNumberFormat="1" applyFont="1"/>
    <xf numFmtId="192" fontId="8" fillId="0" borderId="0" xfId="0" applyNumberFormat="1" applyFont="1"/>
    <xf numFmtId="17" fontId="11" fillId="0" borderId="0" xfId="0" quotePrefix="1" applyNumberFormat="1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188" fontId="11" fillId="0" borderId="2" xfId="1" applyNumberFormat="1" applyFont="1" applyBorder="1"/>
    <xf numFmtId="0" fontId="9" fillId="2" borderId="1" xfId="0" applyFont="1" applyFill="1" applyBorder="1" applyAlignment="1">
      <alignment horizontal="center" vertical="center"/>
    </xf>
    <xf numFmtId="187" fontId="8" fillId="2" borderId="0" xfId="1" applyNumberFormat="1" applyFont="1" applyFill="1" applyBorder="1"/>
    <xf numFmtId="0" fontId="9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D154-50EE-41F3-91BB-1D5B3D6AAC18}">
  <sheetPr>
    <tabColor theme="8" tint="0.79998168889431442"/>
  </sheetPr>
  <dimension ref="A1:J54"/>
  <sheetViews>
    <sheetView tabSelected="1" view="pageBreakPreview" zoomScale="72" zoomScaleNormal="80" zoomScaleSheetLayoutView="72" workbookViewId="0">
      <selection activeCell="F1" sqref="F1:AF1048576"/>
    </sheetView>
  </sheetViews>
  <sheetFormatPr defaultColWidth="9" defaultRowHeight="24.6" x14ac:dyDescent="0.7"/>
  <cols>
    <col min="1" max="1" width="63.09765625" style="12" customWidth="1"/>
    <col min="2" max="2" width="20.296875" style="12" customWidth="1"/>
    <col min="3" max="3" width="20" style="12" customWidth="1"/>
    <col min="4" max="4" width="19.69921875" style="12" customWidth="1"/>
    <col min="5" max="5" width="17.796875" style="12" bestFit="1" customWidth="1"/>
    <col min="6" max="32" width="0" style="12" hidden="1" customWidth="1"/>
    <col min="33" max="16384" width="9" style="12"/>
  </cols>
  <sheetData>
    <row r="1" spans="1:10" x14ac:dyDescent="0.7">
      <c r="A1" s="75" t="s">
        <v>64</v>
      </c>
      <c r="B1" s="75"/>
      <c r="C1" s="75"/>
      <c r="D1" s="75"/>
    </row>
    <row r="2" spans="1:10" x14ac:dyDescent="0.7">
      <c r="A2" s="73" t="s">
        <v>6</v>
      </c>
      <c r="B2" s="2" t="s">
        <v>0</v>
      </c>
      <c r="C2" s="2" t="s">
        <v>1</v>
      </c>
      <c r="D2" s="2" t="s">
        <v>2</v>
      </c>
      <c r="H2" s="25" t="s">
        <v>73</v>
      </c>
    </row>
    <row r="3" spans="1:10" x14ac:dyDescent="0.7">
      <c r="A3" s="18"/>
      <c r="B3" s="19"/>
      <c r="C3" s="19" t="s">
        <v>5</v>
      </c>
      <c r="D3" s="19"/>
    </row>
    <row r="4" spans="1:10" x14ac:dyDescent="0.7">
      <c r="A4" s="20" t="s">
        <v>3</v>
      </c>
      <c r="B4" s="50">
        <v>648706</v>
      </c>
      <c r="C4" s="50">
        <v>361457</v>
      </c>
      <c r="D4" s="50">
        <v>287248</v>
      </c>
      <c r="J4" s="42"/>
    </row>
    <row r="5" spans="1:10" ht="22.2" customHeight="1" x14ac:dyDescent="0.7">
      <c r="A5" s="14" t="s">
        <v>7</v>
      </c>
      <c r="B5" s="51">
        <v>324644</v>
      </c>
      <c r="C5" s="51">
        <v>210569</v>
      </c>
      <c r="D5" s="51">
        <v>114075</v>
      </c>
      <c r="I5" s="43"/>
      <c r="J5" s="42"/>
    </row>
    <row r="6" spans="1:10" ht="22.2" customHeight="1" x14ac:dyDescent="0.7">
      <c r="A6" s="14" t="s">
        <v>8</v>
      </c>
      <c r="B6" s="51">
        <v>2120</v>
      </c>
      <c r="C6" s="51">
        <v>1845</v>
      </c>
      <c r="D6" s="51">
        <v>275</v>
      </c>
      <c r="H6" s="2" t="s">
        <v>0</v>
      </c>
      <c r="I6" s="2" t="s">
        <v>1</v>
      </c>
      <c r="J6" s="2" t="s">
        <v>2</v>
      </c>
    </row>
    <row r="7" spans="1:10" ht="22.2" customHeight="1" x14ac:dyDescent="0.7">
      <c r="A7" s="15" t="s">
        <v>9</v>
      </c>
      <c r="B7" s="51">
        <v>25645</v>
      </c>
      <c r="C7" s="51">
        <v>10541</v>
      </c>
      <c r="D7" s="51">
        <v>15104</v>
      </c>
      <c r="H7" s="44">
        <f>SUM(B6:B26)</f>
        <v>324062</v>
      </c>
      <c r="I7" s="44">
        <f>SUM(C6:C26)</f>
        <v>150889</v>
      </c>
      <c r="J7" s="44">
        <f>SUM(D6:D26)</f>
        <v>173174</v>
      </c>
    </row>
    <row r="8" spans="1:10" ht="22.2" customHeight="1" x14ac:dyDescent="0.7">
      <c r="A8" s="14" t="s">
        <v>10</v>
      </c>
      <c r="B8" s="51">
        <v>360</v>
      </c>
      <c r="C8" s="51">
        <v>360</v>
      </c>
      <c r="D8" s="51" t="s">
        <v>69</v>
      </c>
      <c r="G8" s="43" t="s">
        <v>72</v>
      </c>
      <c r="H8" s="42">
        <f>(H7/B4)*100</f>
        <v>49.955141466242026</v>
      </c>
      <c r="I8" s="42">
        <f>(I7/C4)*100</f>
        <v>41.74466119068105</v>
      </c>
      <c r="J8" s="42">
        <f>(J7/D4)*100</f>
        <v>60.287277892274268</v>
      </c>
    </row>
    <row r="9" spans="1:10" ht="22.2" customHeight="1" x14ac:dyDescent="0.7">
      <c r="A9" s="14" t="s">
        <v>11</v>
      </c>
      <c r="B9" s="51" t="s">
        <v>69</v>
      </c>
      <c r="C9" s="51" t="s">
        <v>69</v>
      </c>
      <c r="D9" s="51" t="s">
        <v>69</v>
      </c>
      <c r="H9" s="42"/>
      <c r="I9" s="42"/>
      <c r="J9" s="42"/>
    </row>
    <row r="10" spans="1:10" ht="22.2" customHeight="1" x14ac:dyDescent="0.7">
      <c r="A10" s="14" t="s">
        <v>12</v>
      </c>
      <c r="B10" s="51">
        <v>31777</v>
      </c>
      <c r="C10" s="51">
        <v>25428</v>
      </c>
      <c r="D10" s="51">
        <v>6350</v>
      </c>
      <c r="G10" s="25" t="s">
        <v>73</v>
      </c>
      <c r="H10" s="42">
        <v>50.044858533757974</v>
      </c>
      <c r="I10" s="42">
        <v>58.255615467399998</v>
      </c>
      <c r="J10" s="42">
        <v>39.713070238957279</v>
      </c>
    </row>
    <row r="11" spans="1:10" ht="22.2" customHeight="1" x14ac:dyDescent="0.7">
      <c r="A11" s="15" t="s">
        <v>13</v>
      </c>
      <c r="B11" s="51">
        <v>104056</v>
      </c>
      <c r="C11" s="51">
        <v>47182</v>
      </c>
      <c r="D11" s="51">
        <v>56873</v>
      </c>
      <c r="F11" s="42"/>
      <c r="G11" s="42"/>
      <c r="H11" s="42"/>
    </row>
    <row r="12" spans="1:10" ht="22.2" customHeight="1" x14ac:dyDescent="0.7">
      <c r="A12" s="15" t="s">
        <v>14</v>
      </c>
      <c r="B12" s="51">
        <v>11636</v>
      </c>
      <c r="C12" s="51">
        <v>7254</v>
      </c>
      <c r="D12" s="51">
        <v>4381</v>
      </c>
      <c r="F12" s="42"/>
      <c r="G12" s="42"/>
      <c r="H12" s="42"/>
    </row>
    <row r="13" spans="1:10" ht="22.2" customHeight="1" x14ac:dyDescent="0.7">
      <c r="A13" s="15" t="s">
        <v>15</v>
      </c>
      <c r="B13" s="51">
        <v>65114</v>
      </c>
      <c r="C13" s="51">
        <v>26054</v>
      </c>
      <c r="D13" s="51">
        <v>39060</v>
      </c>
      <c r="F13" s="42"/>
      <c r="G13" s="42"/>
      <c r="H13" s="42"/>
    </row>
    <row r="14" spans="1:10" ht="22.2" customHeight="1" x14ac:dyDescent="0.7">
      <c r="A14" s="15" t="s">
        <v>16</v>
      </c>
      <c r="B14" s="51" t="s">
        <v>69</v>
      </c>
      <c r="C14" s="51" t="s">
        <v>69</v>
      </c>
      <c r="D14" s="51" t="s">
        <v>69</v>
      </c>
      <c r="F14" s="42"/>
      <c r="G14" s="42"/>
      <c r="H14" s="42"/>
    </row>
    <row r="15" spans="1:10" ht="22.2" customHeight="1" x14ac:dyDescent="0.7">
      <c r="A15" s="16" t="s">
        <v>17</v>
      </c>
      <c r="B15" s="51">
        <v>8374</v>
      </c>
      <c r="C15" s="51">
        <v>2289</v>
      </c>
      <c r="D15" s="51">
        <v>6085</v>
      </c>
      <c r="F15" s="42"/>
      <c r="G15" s="42"/>
      <c r="H15" s="42"/>
    </row>
    <row r="16" spans="1:10" ht="22.2" customHeight="1" x14ac:dyDescent="0.7">
      <c r="A16" s="15" t="s">
        <v>18</v>
      </c>
      <c r="B16" s="51">
        <v>1579</v>
      </c>
      <c r="C16" s="51">
        <v>846</v>
      </c>
      <c r="D16" s="51">
        <v>733</v>
      </c>
      <c r="F16" s="42"/>
      <c r="G16" s="42"/>
      <c r="H16" s="42"/>
    </row>
    <row r="17" spans="1:8" ht="22.2" customHeight="1" x14ac:dyDescent="0.7">
      <c r="A17" s="15" t="s">
        <v>19</v>
      </c>
      <c r="B17" s="51">
        <v>8586</v>
      </c>
      <c r="C17" s="51">
        <v>3844</v>
      </c>
      <c r="D17" s="51">
        <v>4742</v>
      </c>
      <c r="F17" s="42"/>
      <c r="G17" s="42"/>
      <c r="H17" s="42"/>
    </row>
    <row r="18" spans="1:8" ht="22.2" customHeight="1" x14ac:dyDescent="0.7">
      <c r="A18" s="15" t="s">
        <v>20</v>
      </c>
      <c r="B18" s="51">
        <v>3350</v>
      </c>
      <c r="C18" s="51">
        <v>3273</v>
      </c>
      <c r="D18" s="51">
        <v>77</v>
      </c>
      <c r="F18" s="42"/>
      <c r="G18" s="42"/>
      <c r="H18" s="42"/>
    </row>
    <row r="19" spans="1:8" ht="22.2" customHeight="1" x14ac:dyDescent="0.7">
      <c r="A19" s="15" t="s">
        <v>21</v>
      </c>
      <c r="B19" s="51">
        <v>16973</v>
      </c>
      <c r="C19" s="51">
        <v>9635</v>
      </c>
      <c r="D19" s="51">
        <v>7339</v>
      </c>
      <c r="F19" s="42"/>
      <c r="G19" s="42"/>
      <c r="H19" s="42"/>
    </row>
    <row r="20" spans="1:8" ht="22.2" customHeight="1" x14ac:dyDescent="0.7">
      <c r="A20" s="15" t="s">
        <v>22</v>
      </c>
      <c r="B20" s="51">
        <v>19127</v>
      </c>
      <c r="C20" s="51">
        <v>4563</v>
      </c>
      <c r="D20" s="51">
        <v>14564</v>
      </c>
      <c r="F20" s="42"/>
      <c r="G20" s="42"/>
      <c r="H20" s="42"/>
    </row>
    <row r="21" spans="1:8" ht="22.2" customHeight="1" x14ac:dyDescent="0.7">
      <c r="A21" s="15" t="s">
        <v>23</v>
      </c>
      <c r="B21" s="51">
        <v>9440</v>
      </c>
      <c r="C21" s="51">
        <v>1096</v>
      </c>
      <c r="D21" s="51">
        <v>8344</v>
      </c>
      <c r="F21" s="42"/>
      <c r="G21" s="42"/>
      <c r="H21" s="42"/>
    </row>
    <row r="22" spans="1:8" ht="22.2" customHeight="1" x14ac:dyDescent="0.7">
      <c r="A22" s="15" t="s">
        <v>24</v>
      </c>
      <c r="B22" s="51">
        <v>2607</v>
      </c>
      <c r="C22" s="51">
        <v>2607</v>
      </c>
      <c r="D22" s="51" t="s">
        <v>69</v>
      </c>
      <c r="F22" s="42"/>
      <c r="G22" s="42"/>
      <c r="H22" s="42"/>
    </row>
    <row r="23" spans="1:8" ht="22.2" customHeight="1" x14ac:dyDescent="0.7">
      <c r="A23" s="15" t="s">
        <v>25</v>
      </c>
      <c r="B23" s="51">
        <v>13318</v>
      </c>
      <c r="C23" s="51">
        <v>4072</v>
      </c>
      <c r="D23" s="51">
        <v>9247</v>
      </c>
      <c r="F23" s="42"/>
      <c r="G23" s="42"/>
      <c r="H23" s="42"/>
    </row>
    <row r="24" spans="1:8" ht="22.2" customHeight="1" x14ac:dyDescent="0.7">
      <c r="A24" s="15" t="s">
        <v>26</v>
      </c>
      <c r="B24" s="51" t="s">
        <v>69</v>
      </c>
      <c r="C24" s="51" t="s">
        <v>69</v>
      </c>
      <c r="D24" s="51" t="s">
        <v>69</v>
      </c>
      <c r="F24" s="42"/>
      <c r="G24" s="42"/>
      <c r="H24" s="42"/>
    </row>
    <row r="25" spans="1:8" ht="22.2" customHeight="1" x14ac:dyDescent="0.7">
      <c r="A25" s="15" t="s">
        <v>27</v>
      </c>
      <c r="B25" s="51" t="s">
        <v>69</v>
      </c>
      <c r="C25" s="51" t="s">
        <v>69</v>
      </c>
      <c r="D25" s="51" t="s">
        <v>69</v>
      </c>
      <c r="G25" s="42"/>
      <c r="H25" s="42"/>
    </row>
    <row r="26" spans="1:8" ht="22.2" customHeight="1" x14ac:dyDescent="0.7">
      <c r="A26" s="15" t="s">
        <v>28</v>
      </c>
      <c r="B26" s="51" t="s">
        <v>69</v>
      </c>
      <c r="C26" s="51" t="s">
        <v>69</v>
      </c>
      <c r="D26" s="51" t="s">
        <v>69</v>
      </c>
      <c r="G26" s="42"/>
      <c r="H26" s="42"/>
    </row>
    <row r="27" spans="1:8" ht="22.2" customHeight="1" x14ac:dyDescent="0.7">
      <c r="A27" s="18"/>
      <c r="B27" s="19"/>
      <c r="C27" s="19" t="s">
        <v>58</v>
      </c>
      <c r="D27" s="19"/>
    </row>
    <row r="28" spans="1:8" ht="22.2" customHeight="1" x14ac:dyDescent="0.7">
      <c r="A28" s="20" t="s">
        <v>3</v>
      </c>
      <c r="B28" s="21">
        <v>100</v>
      </c>
      <c r="C28" s="21">
        <v>100</v>
      </c>
      <c r="D28" s="21">
        <v>100</v>
      </c>
    </row>
    <row r="29" spans="1:8" ht="22.2" customHeight="1" x14ac:dyDescent="0.7">
      <c r="A29" s="14" t="s">
        <v>7</v>
      </c>
      <c r="B29" s="17">
        <f t="shared" ref="B29:B47" si="0">B5*100/$B$4</f>
        <v>50.044858533757974</v>
      </c>
      <c r="C29" s="22">
        <f>C5*100/$C$4</f>
        <v>58.255615467399998</v>
      </c>
      <c r="D29" s="22">
        <f>D5*100/$D$4</f>
        <v>39.713070238957279</v>
      </c>
    </row>
    <row r="30" spans="1:8" ht="22.2" customHeight="1" x14ac:dyDescent="0.7">
      <c r="A30" s="14" t="s">
        <v>8</v>
      </c>
      <c r="B30" s="17">
        <f t="shared" si="0"/>
        <v>0.32680443837424039</v>
      </c>
      <c r="C30" s="17">
        <f t="shared" ref="C30:C47" si="1">C6*100/$C$4</f>
        <v>0.51043415952658266</v>
      </c>
      <c r="D30" s="22">
        <f>D6*100/$D$4</f>
        <v>9.5736088675987305E-2</v>
      </c>
      <c r="F30" s="14" t="s">
        <v>94</v>
      </c>
      <c r="G30" s="45">
        <v>0.32680443837424039</v>
      </c>
    </row>
    <row r="31" spans="1:8" ht="22.2" customHeight="1" x14ac:dyDescent="0.7">
      <c r="A31" s="15" t="s">
        <v>9</v>
      </c>
      <c r="B31" s="17">
        <f t="shared" si="0"/>
        <v>3.953254633069526</v>
      </c>
      <c r="C31" s="17">
        <f t="shared" si="1"/>
        <v>2.9162528322871046</v>
      </c>
      <c r="D31" s="17">
        <f t="shared" ref="D31:D47" si="2">D7*100/$D$4</f>
        <v>5.2581741213167712</v>
      </c>
      <c r="F31" s="15" t="s">
        <v>93</v>
      </c>
      <c r="G31" s="45">
        <v>3.953254633069526</v>
      </c>
    </row>
    <row r="32" spans="1:8" ht="22.2" customHeight="1" x14ac:dyDescent="0.7">
      <c r="A32" s="14" t="s">
        <v>10</v>
      </c>
      <c r="B32" s="17">
        <f t="shared" si="0"/>
        <v>5.5495093308833281E-2</v>
      </c>
      <c r="C32" s="17">
        <f t="shared" si="1"/>
        <v>9.9596909175918569E-2</v>
      </c>
      <c r="D32" s="35" t="s">
        <v>69</v>
      </c>
      <c r="F32" s="14" t="s">
        <v>92</v>
      </c>
      <c r="G32" s="45">
        <v>5.5495093308833281E-2</v>
      </c>
    </row>
    <row r="33" spans="1:7" ht="22.2" customHeight="1" x14ac:dyDescent="0.7">
      <c r="A33" s="14" t="s">
        <v>11</v>
      </c>
      <c r="B33" s="35" t="s">
        <v>69</v>
      </c>
      <c r="C33" s="35" t="s">
        <v>69</v>
      </c>
      <c r="D33" s="35" t="s">
        <v>69</v>
      </c>
      <c r="F33" s="14" t="s">
        <v>91</v>
      </c>
      <c r="G33" s="45" t="s">
        <v>69</v>
      </c>
    </row>
    <row r="34" spans="1:7" ht="22.2" customHeight="1" x14ac:dyDescent="0.7">
      <c r="A34" s="14" t="s">
        <v>12</v>
      </c>
      <c r="B34" s="17">
        <f>B10*100/$B$4</f>
        <v>4.8985210557633199</v>
      </c>
      <c r="C34" s="17">
        <f t="shared" si="1"/>
        <v>7.0348616847923822</v>
      </c>
      <c r="D34" s="17">
        <f t="shared" si="2"/>
        <v>2.2106333203364339</v>
      </c>
      <c r="F34" s="14" t="s">
        <v>90</v>
      </c>
      <c r="G34" s="45">
        <v>4.8985210557633199</v>
      </c>
    </row>
    <row r="35" spans="1:7" ht="22.2" customHeight="1" x14ac:dyDescent="0.7">
      <c r="A35" s="15" t="s">
        <v>13</v>
      </c>
      <c r="B35" s="17">
        <f t="shared" si="0"/>
        <v>16.04054841484432</v>
      </c>
      <c r="C35" s="17">
        <f t="shared" si="1"/>
        <v>13.053281579828306</v>
      </c>
      <c r="D35" s="17">
        <f t="shared" si="2"/>
        <v>19.79926753188882</v>
      </c>
      <c r="F35" s="15" t="s">
        <v>89</v>
      </c>
      <c r="G35" s="45">
        <v>16.04054841484432</v>
      </c>
    </row>
    <row r="36" spans="1:7" ht="22.2" customHeight="1" x14ac:dyDescent="0.7">
      <c r="A36" s="15" t="s">
        <v>14</v>
      </c>
      <c r="B36" s="17">
        <f t="shared" si="0"/>
        <v>1.7937247381710668</v>
      </c>
      <c r="C36" s="17">
        <f>C12*100/$C$4</f>
        <v>2.0068777198947592</v>
      </c>
      <c r="D36" s="17">
        <f t="shared" si="2"/>
        <v>1.525162925416365</v>
      </c>
      <c r="F36" s="15" t="s">
        <v>88</v>
      </c>
      <c r="G36" s="45">
        <v>1.7937247381710668</v>
      </c>
    </row>
    <row r="37" spans="1:7" ht="22.2" customHeight="1" x14ac:dyDescent="0.7">
      <c r="A37" s="15" t="s">
        <v>15</v>
      </c>
      <c r="B37" s="17">
        <f t="shared" si="0"/>
        <v>10.03752084919825</v>
      </c>
      <c r="C37" s="17">
        <f t="shared" ref="C37" si="3">C13*100/$C$4</f>
        <v>7.2080496435260626</v>
      </c>
      <c r="D37" s="17">
        <f t="shared" si="2"/>
        <v>13.598005904305687</v>
      </c>
      <c r="F37" s="15" t="s">
        <v>87</v>
      </c>
      <c r="G37" s="45">
        <v>10.03752084919825</v>
      </c>
    </row>
    <row r="38" spans="1:7" ht="22.2" customHeight="1" x14ac:dyDescent="0.7">
      <c r="A38" s="15" t="s">
        <v>16</v>
      </c>
      <c r="B38" s="35" t="s">
        <v>69</v>
      </c>
      <c r="C38" s="35" t="s">
        <v>69</v>
      </c>
      <c r="D38" s="35" t="s">
        <v>69</v>
      </c>
      <c r="F38" s="15" t="s">
        <v>86</v>
      </c>
      <c r="G38" s="45" t="s">
        <v>69</v>
      </c>
    </row>
    <row r="39" spans="1:7" ht="22.2" customHeight="1" x14ac:dyDescent="0.7">
      <c r="A39" s="16" t="s">
        <v>17</v>
      </c>
      <c r="B39" s="17">
        <f t="shared" si="0"/>
        <v>1.2908775315782497</v>
      </c>
      <c r="C39" s="17">
        <f t="shared" si="1"/>
        <v>0.6332703475102156</v>
      </c>
      <c r="D39" s="17">
        <f t="shared" si="2"/>
        <v>2.1183785439759371</v>
      </c>
      <c r="F39" s="16" t="s">
        <v>85</v>
      </c>
      <c r="G39" s="45">
        <v>1.2908775315782497</v>
      </c>
    </row>
    <row r="40" spans="1:7" ht="22.2" customHeight="1" x14ac:dyDescent="0.7">
      <c r="A40" s="15" t="s">
        <v>18</v>
      </c>
      <c r="B40" s="17">
        <f t="shared" si="0"/>
        <v>0.24340764537402151</v>
      </c>
      <c r="C40" s="17">
        <f t="shared" ref="C40:C43" si="4">C16*100/$C$4</f>
        <v>0.23405273656340864</v>
      </c>
      <c r="D40" s="17">
        <f t="shared" si="2"/>
        <v>0.25518019272544978</v>
      </c>
      <c r="F40" s="15" t="s">
        <v>84</v>
      </c>
      <c r="G40" s="45">
        <v>0.24340764537402151</v>
      </c>
    </row>
    <row r="41" spans="1:7" ht="22.2" customHeight="1" x14ac:dyDescent="0.7">
      <c r="A41" s="15" t="s">
        <v>19</v>
      </c>
      <c r="B41" s="17">
        <f t="shared" si="0"/>
        <v>1.3235579754156737</v>
      </c>
      <c r="C41" s="17">
        <f t="shared" si="4"/>
        <v>1.063473663533975</v>
      </c>
      <c r="D41" s="17">
        <f t="shared" si="2"/>
        <v>1.6508383000055702</v>
      </c>
      <c r="F41" s="15" t="s">
        <v>83</v>
      </c>
      <c r="G41" s="45">
        <v>1.3235579754156737</v>
      </c>
    </row>
    <row r="42" spans="1:7" ht="22.2" customHeight="1" x14ac:dyDescent="0.7">
      <c r="A42" s="15" t="s">
        <v>20</v>
      </c>
      <c r="B42" s="17">
        <f t="shared" si="0"/>
        <v>0.51641267384608747</v>
      </c>
      <c r="C42" s="17">
        <f t="shared" si="4"/>
        <v>0.90550189925772639</v>
      </c>
      <c r="D42" s="17">
        <f t="shared" si="2"/>
        <v>2.6806104829276443E-2</v>
      </c>
      <c r="F42" s="15" t="s">
        <v>82</v>
      </c>
      <c r="G42" s="45">
        <v>0.51641267384608747</v>
      </c>
    </row>
    <row r="43" spans="1:7" ht="22.2" customHeight="1" x14ac:dyDescent="0.7">
      <c r="A43" s="15" t="s">
        <v>21</v>
      </c>
      <c r="B43" s="17">
        <f t="shared" si="0"/>
        <v>2.6164394964745199</v>
      </c>
      <c r="C43" s="17">
        <f t="shared" si="4"/>
        <v>2.6656006108610431</v>
      </c>
      <c r="D43" s="17">
        <f t="shared" si="2"/>
        <v>2.5549351083384391</v>
      </c>
      <c r="F43" s="15" t="s">
        <v>81</v>
      </c>
      <c r="G43" s="45">
        <v>2.6164394964745199</v>
      </c>
    </row>
    <row r="44" spans="1:7" ht="22.2" customHeight="1" x14ac:dyDescent="0.7">
      <c r="A44" s="15" t="s">
        <v>22</v>
      </c>
      <c r="B44" s="17">
        <f t="shared" si="0"/>
        <v>2.9484851381057058</v>
      </c>
      <c r="C44" s="17">
        <f t="shared" si="1"/>
        <v>1.2623908238047679</v>
      </c>
      <c r="D44" s="17">
        <f t="shared" si="2"/>
        <v>5.0701832562802878</v>
      </c>
      <c r="F44" s="15" t="s">
        <v>80</v>
      </c>
      <c r="G44" s="45">
        <v>2.9484851381057058</v>
      </c>
    </row>
    <row r="45" spans="1:7" ht="22.2" customHeight="1" x14ac:dyDescent="0.7">
      <c r="A45" s="15" t="s">
        <v>23</v>
      </c>
      <c r="B45" s="17">
        <f t="shared" si="0"/>
        <v>1.4552046689871838</v>
      </c>
      <c r="C45" s="17">
        <f t="shared" si="1"/>
        <v>0.30321725682446321</v>
      </c>
      <c r="D45" s="17">
        <f t="shared" si="2"/>
        <v>2.9048069960452292</v>
      </c>
      <c r="F45" s="15" t="s">
        <v>79</v>
      </c>
      <c r="G45" s="45">
        <v>1.4552046689871838</v>
      </c>
    </row>
    <row r="46" spans="1:7" ht="22.2" customHeight="1" x14ac:dyDescent="0.7">
      <c r="A46" s="15" t="s">
        <v>24</v>
      </c>
      <c r="B46" s="17">
        <f t="shared" si="0"/>
        <v>0.40187696737813433</v>
      </c>
      <c r="C46" s="17">
        <f t="shared" si="1"/>
        <v>0.72124761728227704</v>
      </c>
      <c r="D46" s="35" t="s">
        <v>69</v>
      </c>
      <c r="F46" s="15" t="s">
        <v>78</v>
      </c>
      <c r="G46" s="45">
        <v>0.40187696737813433</v>
      </c>
    </row>
    <row r="47" spans="1:7" ht="22.2" customHeight="1" x14ac:dyDescent="0.7">
      <c r="A47" s="15" t="s">
        <v>25</v>
      </c>
      <c r="B47" s="17">
        <f t="shared" si="0"/>
        <v>2.0530101463528934</v>
      </c>
      <c r="C47" s="17">
        <f t="shared" si="1"/>
        <v>1.1265517060120567</v>
      </c>
      <c r="D47" s="17">
        <f t="shared" si="2"/>
        <v>3.2191694981340166</v>
      </c>
      <c r="F47" s="15" t="s">
        <v>77</v>
      </c>
      <c r="G47" s="45">
        <v>2.0530101463528934</v>
      </c>
    </row>
    <row r="48" spans="1:7" ht="22.2" customHeight="1" x14ac:dyDescent="0.7">
      <c r="A48" s="15" t="s">
        <v>26</v>
      </c>
      <c r="B48" s="35" t="s">
        <v>69</v>
      </c>
      <c r="C48" s="35" t="s">
        <v>69</v>
      </c>
      <c r="D48" s="35" t="s">
        <v>69</v>
      </c>
      <c r="F48" s="15" t="s">
        <v>76</v>
      </c>
      <c r="G48" s="45" t="s">
        <v>69</v>
      </c>
    </row>
    <row r="49" spans="1:7" ht="22.2" customHeight="1" x14ac:dyDescent="0.7">
      <c r="A49" s="15" t="s">
        <v>27</v>
      </c>
      <c r="B49" s="17" t="s">
        <v>69</v>
      </c>
      <c r="C49" s="17" t="s">
        <v>69</v>
      </c>
      <c r="D49" s="17" t="s">
        <v>69</v>
      </c>
      <c r="F49" s="15" t="s">
        <v>75</v>
      </c>
      <c r="G49" s="45" t="s">
        <v>69</v>
      </c>
    </row>
    <row r="50" spans="1:7" ht="22.2" customHeight="1" x14ac:dyDescent="0.7">
      <c r="A50" s="23" t="s">
        <v>28</v>
      </c>
      <c r="B50" s="24" t="s">
        <v>69</v>
      </c>
      <c r="C50" s="24" t="s">
        <v>69</v>
      </c>
      <c r="D50" s="24" t="s">
        <v>69</v>
      </c>
      <c r="F50" s="23" t="s">
        <v>74</v>
      </c>
      <c r="G50" s="45" t="s">
        <v>69</v>
      </c>
    </row>
    <row r="51" spans="1:7" ht="20.25" customHeight="1" x14ac:dyDescent="0.7">
      <c r="A51" s="15" t="s">
        <v>70</v>
      </c>
      <c r="C51" s="13"/>
      <c r="D51" s="13"/>
    </row>
    <row r="52" spans="1:7" x14ac:dyDescent="0.7">
      <c r="B52" s="66"/>
      <c r="C52" s="66"/>
      <c r="D52" s="66"/>
    </row>
    <row r="53" spans="1:7" x14ac:dyDescent="0.7">
      <c r="B53" s="13"/>
      <c r="C53" s="13"/>
      <c r="D53" s="13"/>
    </row>
    <row r="54" spans="1:7" x14ac:dyDescent="0.7">
      <c r="B54" s="13"/>
      <c r="C54" s="13"/>
      <c r="D54" s="13"/>
    </row>
  </sheetData>
  <mergeCells count="1">
    <mergeCell ref="A1:D1"/>
  </mergeCells>
  <pageMargins left="1.1023622047244095" right="0.70866141732283472" top="0.55118110236220474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C344-F835-4902-AA3C-D07CE9C7AB0D}">
  <sheetPr>
    <tabColor theme="8" tint="0.79998168889431442"/>
  </sheetPr>
  <dimension ref="A1:F20"/>
  <sheetViews>
    <sheetView view="pageBreakPreview" topLeftCell="A6" zoomScale="50" zoomScaleNormal="80" zoomScaleSheetLayoutView="50" workbookViewId="0">
      <selection activeCell="I15" sqref="I15"/>
    </sheetView>
  </sheetViews>
  <sheetFormatPr defaultColWidth="9" defaultRowHeight="24.6" x14ac:dyDescent="0.7"/>
  <cols>
    <col min="1" max="1" width="30.5" style="12" customWidth="1"/>
    <col min="2" max="2" width="20.296875" style="12" customWidth="1"/>
    <col min="3" max="3" width="20" style="12" customWidth="1"/>
    <col min="4" max="4" width="19.69921875" style="12" customWidth="1"/>
    <col min="5" max="5" width="9" style="12"/>
    <col min="6" max="6" width="14.09765625" style="12" bestFit="1" customWidth="1"/>
    <col min="7" max="16384" width="9" style="12"/>
  </cols>
  <sheetData>
    <row r="1" spans="1:6" ht="31.2" customHeight="1" x14ac:dyDescent="0.7">
      <c r="A1" s="76" t="s">
        <v>61</v>
      </c>
      <c r="B1" s="76"/>
      <c r="C1" s="76"/>
      <c r="D1" s="76"/>
    </row>
    <row r="2" spans="1:6" ht="31.2" customHeight="1" x14ac:dyDescent="0.7">
      <c r="A2" s="46" t="s">
        <v>29</v>
      </c>
      <c r="B2" s="2" t="s">
        <v>0</v>
      </c>
      <c r="C2" s="2" t="s">
        <v>1</v>
      </c>
      <c r="D2" s="2" t="s">
        <v>2</v>
      </c>
    </row>
    <row r="3" spans="1:6" ht="31.2" customHeight="1" x14ac:dyDescent="0.7">
      <c r="A3" s="47"/>
      <c r="B3" s="48"/>
      <c r="C3" s="3" t="s">
        <v>5</v>
      </c>
      <c r="D3" s="48"/>
    </row>
    <row r="4" spans="1:6" ht="26.55" customHeight="1" x14ac:dyDescent="0.7">
      <c r="A4" s="49" t="s">
        <v>3</v>
      </c>
      <c r="B4" s="50">
        <v>648706</v>
      </c>
      <c r="C4" s="50">
        <v>361457</v>
      </c>
      <c r="D4" s="50">
        <v>287248</v>
      </c>
    </row>
    <row r="5" spans="1:6" ht="26.55" customHeight="1" x14ac:dyDescent="0.7">
      <c r="A5" s="16" t="s">
        <v>30</v>
      </c>
      <c r="B5" s="51">
        <v>51111</v>
      </c>
      <c r="C5" s="51">
        <v>36626</v>
      </c>
      <c r="D5" s="51">
        <v>14485</v>
      </c>
    </row>
    <row r="6" spans="1:6" ht="26.55" customHeight="1" x14ac:dyDescent="0.7">
      <c r="A6" s="16" t="s">
        <v>31</v>
      </c>
      <c r="B6" s="51">
        <v>45922</v>
      </c>
      <c r="C6" s="51">
        <v>17737</v>
      </c>
      <c r="D6" s="51">
        <v>28185</v>
      </c>
    </row>
    <row r="7" spans="1:6" ht="26.55" customHeight="1" x14ac:dyDescent="0.7">
      <c r="A7" s="16" t="s">
        <v>32</v>
      </c>
      <c r="B7" s="51">
        <v>219951</v>
      </c>
      <c r="C7" s="51">
        <v>123953</v>
      </c>
      <c r="D7" s="51">
        <v>95997</v>
      </c>
      <c r="F7" s="26"/>
    </row>
    <row r="8" spans="1:6" ht="26.55" customHeight="1" x14ac:dyDescent="0.7">
      <c r="A8" s="16" t="s">
        <v>33</v>
      </c>
      <c r="B8" s="51">
        <v>223390</v>
      </c>
      <c r="C8" s="51">
        <v>144385</v>
      </c>
      <c r="D8" s="51">
        <v>79006</v>
      </c>
    </row>
    <row r="9" spans="1:6" ht="26.55" customHeight="1" x14ac:dyDescent="0.7">
      <c r="A9" s="16" t="s">
        <v>34</v>
      </c>
      <c r="B9" s="51">
        <v>108331</v>
      </c>
      <c r="C9" s="51">
        <v>38756</v>
      </c>
      <c r="D9" s="51">
        <v>69575</v>
      </c>
    </row>
    <row r="10" spans="1:6" ht="26.55" customHeight="1" x14ac:dyDescent="0.7">
      <c r="A10" s="16" t="s">
        <v>35</v>
      </c>
      <c r="B10" s="51" t="s">
        <v>69</v>
      </c>
      <c r="C10" s="51" t="s">
        <v>69</v>
      </c>
      <c r="D10" s="51" t="s">
        <v>69</v>
      </c>
    </row>
    <row r="11" spans="1:6" ht="26.55" customHeight="1" x14ac:dyDescent="0.7">
      <c r="A11" s="25"/>
      <c r="B11" s="25"/>
      <c r="C11" s="3" t="s">
        <v>4</v>
      </c>
      <c r="D11" s="43"/>
    </row>
    <row r="12" spans="1:6" ht="26.55" customHeight="1" x14ac:dyDescent="0.7">
      <c r="A12" s="49" t="s">
        <v>3</v>
      </c>
      <c r="B12" s="43">
        <f>SUM(B13:B17)</f>
        <v>99.999845846963041</v>
      </c>
      <c r="C12" s="43">
        <v>100</v>
      </c>
      <c r="D12" s="43">
        <v>100</v>
      </c>
    </row>
    <row r="13" spans="1:6" ht="26.55" customHeight="1" x14ac:dyDescent="0.7">
      <c r="A13" s="16" t="s">
        <v>30</v>
      </c>
      <c r="B13" s="42">
        <f>SUM(B5*100)/B4</f>
        <v>7.8789158725216044</v>
      </c>
      <c r="C13" s="42">
        <f t="shared" ref="C13:D13" si="0">SUM(C5*100)/C4</f>
        <v>10.132878876325538</v>
      </c>
      <c r="D13" s="42">
        <f t="shared" si="0"/>
        <v>5.0426808889879124</v>
      </c>
    </row>
    <row r="14" spans="1:6" ht="26.55" customHeight="1" x14ac:dyDescent="0.7">
      <c r="A14" s="16" t="s">
        <v>31</v>
      </c>
      <c r="B14" s="42">
        <f>SUM(B6*100)/B4</f>
        <v>7.0790157636895605</v>
      </c>
      <c r="C14" s="42">
        <f t="shared" ref="C14:D14" si="1">SUM(C6*100)/C4</f>
        <v>4.9070843834812994</v>
      </c>
      <c r="D14" s="42">
        <f t="shared" si="1"/>
        <v>9.8120787612098255</v>
      </c>
    </row>
    <row r="15" spans="1:6" ht="26.55" customHeight="1" x14ac:dyDescent="0.7">
      <c r="A15" s="16" t="s">
        <v>32</v>
      </c>
      <c r="B15" s="42">
        <f>SUM(B7*100)/B4</f>
        <v>33.906114634364414</v>
      </c>
      <c r="C15" s="42">
        <f>SUM(C7*100)/C4</f>
        <v>34.292599119673987</v>
      </c>
      <c r="D15" s="42">
        <f t="shared" ref="D15" si="2">SUM(D7*100)/D4</f>
        <v>33.419553835013645</v>
      </c>
    </row>
    <row r="16" spans="1:6" ht="26.55" customHeight="1" x14ac:dyDescent="0.7">
      <c r="A16" s="16" t="s">
        <v>33</v>
      </c>
      <c r="B16" s="42">
        <f>SUM(B8*100)/B4</f>
        <v>34.436246928500736</v>
      </c>
      <c r="C16" s="42">
        <f>SUM(C8*100)/C4</f>
        <v>39.945277031569454</v>
      </c>
      <c r="D16" s="42">
        <f t="shared" ref="D16" si="3">SUM(D8*100)/D4</f>
        <v>27.504456079763827</v>
      </c>
    </row>
    <row r="17" spans="1:4" ht="26.55" customHeight="1" x14ac:dyDescent="0.7">
      <c r="A17" s="16" t="s">
        <v>34</v>
      </c>
      <c r="B17" s="42">
        <f>SUM(B9*100)/B4</f>
        <v>16.699552647886716</v>
      </c>
      <c r="C17" s="42">
        <f>SUM(C9*100)/C4</f>
        <v>10.722160588949723</v>
      </c>
      <c r="D17" s="42">
        <f t="shared" ref="D17" si="4">SUM(D9*100)/D4</f>
        <v>24.221230435024786</v>
      </c>
    </row>
    <row r="18" spans="1:4" ht="26.55" customHeight="1" x14ac:dyDescent="0.7">
      <c r="A18" s="52" t="s">
        <v>35</v>
      </c>
      <c r="B18" s="53" t="s">
        <v>69</v>
      </c>
      <c r="C18" s="53" t="s">
        <v>69</v>
      </c>
      <c r="D18" s="53" t="s">
        <v>69</v>
      </c>
    </row>
    <row r="19" spans="1:4" x14ac:dyDescent="0.7">
      <c r="A19" s="16" t="s">
        <v>70</v>
      </c>
    </row>
    <row r="20" spans="1:4" x14ac:dyDescent="0.7">
      <c r="B20" s="42"/>
      <c r="C20" s="42"/>
      <c r="D20" s="42"/>
    </row>
  </sheetData>
  <mergeCells count="1">
    <mergeCell ref="A1:D1"/>
  </mergeCells>
  <pageMargins left="1.1023622047244095" right="0.70866141732283472" top="0.55118110236220474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FA2D-1CC1-4D87-8586-B6E228D82505}">
  <sheetPr>
    <tabColor theme="8" tint="0.79998168889431442"/>
  </sheetPr>
  <dimension ref="A1:H26"/>
  <sheetViews>
    <sheetView view="pageBreakPreview" topLeftCell="A12" zoomScale="50" zoomScaleNormal="84" zoomScaleSheetLayoutView="50" workbookViewId="0">
      <selection activeCell="I15" sqref="I15"/>
    </sheetView>
  </sheetViews>
  <sheetFormatPr defaultColWidth="9" defaultRowHeight="24.6" x14ac:dyDescent="0.7"/>
  <cols>
    <col min="1" max="1" width="29.796875" style="12" customWidth="1"/>
    <col min="2" max="2" width="20.296875" style="12" customWidth="1"/>
    <col min="3" max="3" width="20" style="12" customWidth="1"/>
    <col min="4" max="4" width="19.69921875" style="12" customWidth="1"/>
    <col min="5" max="16384" width="9" style="12"/>
  </cols>
  <sheetData>
    <row r="1" spans="1:8" x14ac:dyDescent="0.7">
      <c r="A1" s="28"/>
      <c r="D1" s="25"/>
    </row>
    <row r="2" spans="1:8" ht="29.55" customHeight="1" x14ac:dyDescent="0.7">
      <c r="A2" s="77" t="s">
        <v>62</v>
      </c>
      <c r="B2" s="77"/>
      <c r="C2" s="77"/>
      <c r="D2" s="77"/>
    </row>
    <row r="3" spans="1:8" ht="28.2" customHeight="1" x14ac:dyDescent="0.7">
      <c r="A3" s="46" t="s">
        <v>38</v>
      </c>
      <c r="B3" s="2" t="s">
        <v>59</v>
      </c>
      <c r="C3" s="2" t="s">
        <v>1</v>
      </c>
      <c r="D3" s="2" t="s">
        <v>2</v>
      </c>
    </row>
    <row r="4" spans="1:8" ht="25.2" customHeight="1" x14ac:dyDescent="0.7">
      <c r="A4" s="47"/>
      <c r="B4" s="3"/>
      <c r="C4" s="3" t="s">
        <v>5</v>
      </c>
      <c r="D4" s="3"/>
    </row>
    <row r="5" spans="1:8" ht="18.600000000000001" customHeight="1" x14ac:dyDescent="0.7">
      <c r="A5" s="49" t="s">
        <v>3</v>
      </c>
      <c r="B5" s="50">
        <v>648706</v>
      </c>
      <c r="C5" s="55">
        <v>361457</v>
      </c>
      <c r="D5" s="55">
        <v>287248</v>
      </c>
    </row>
    <row r="6" spans="1:8" ht="25.95" customHeight="1" x14ac:dyDescent="0.7">
      <c r="A6" s="67" t="s">
        <v>95</v>
      </c>
      <c r="B6" s="51">
        <v>1327</v>
      </c>
      <c r="C6" s="51" t="s">
        <v>69</v>
      </c>
      <c r="D6" s="51">
        <v>1327</v>
      </c>
      <c r="F6" s="68">
        <f>SUM(B6:B7)</f>
        <v>9415</v>
      </c>
      <c r="G6" s="68">
        <f t="shared" ref="G6:H6" si="0">SUM(C6:C7)</f>
        <v>5283</v>
      </c>
      <c r="H6" s="68">
        <f t="shared" si="0"/>
        <v>4132</v>
      </c>
    </row>
    <row r="7" spans="1:8" ht="25.95" customHeight="1" x14ac:dyDescent="0.7">
      <c r="A7" s="67" t="s">
        <v>36</v>
      </c>
      <c r="B7" s="51">
        <v>8088</v>
      </c>
      <c r="C7" s="51">
        <v>5283</v>
      </c>
      <c r="D7" s="51">
        <v>2805</v>
      </c>
      <c r="F7" s="69">
        <f>F6*100/$B$5</f>
        <v>1.4513508430629591</v>
      </c>
      <c r="G7" s="69">
        <f t="shared" ref="G7:H7" si="1">G6*100/$B$5</f>
        <v>0.8143904943071284</v>
      </c>
      <c r="H7" s="69">
        <f t="shared" si="1"/>
        <v>0.63696034875583085</v>
      </c>
    </row>
    <row r="8" spans="1:8" ht="25.95" customHeight="1" x14ac:dyDescent="0.7">
      <c r="A8" s="70" t="s">
        <v>53</v>
      </c>
      <c r="B8" s="51">
        <v>65873</v>
      </c>
      <c r="C8" s="51">
        <v>43841</v>
      </c>
      <c r="D8" s="51">
        <v>22031</v>
      </c>
      <c r="F8" s="26"/>
      <c r="G8" s="26"/>
      <c r="H8" s="26"/>
    </row>
    <row r="9" spans="1:8" ht="25.95" customHeight="1" x14ac:dyDescent="0.7">
      <c r="A9" s="67" t="s">
        <v>54</v>
      </c>
      <c r="B9" s="51">
        <v>105626</v>
      </c>
      <c r="C9" s="51">
        <v>61209</v>
      </c>
      <c r="D9" s="51">
        <v>44417</v>
      </c>
    </row>
    <row r="10" spans="1:8" ht="25.95" customHeight="1" x14ac:dyDescent="0.7">
      <c r="A10" s="67" t="s">
        <v>55</v>
      </c>
      <c r="B10" s="51">
        <v>58828</v>
      </c>
      <c r="C10" s="51">
        <v>35858</v>
      </c>
      <c r="D10" s="51">
        <v>22969</v>
      </c>
      <c r="F10" s="26">
        <f>SUM(B8:B10)</f>
        <v>230327</v>
      </c>
      <c r="G10" s="26">
        <f t="shared" ref="G10:H10" si="2">SUM(C8:C10)</f>
        <v>140908</v>
      </c>
      <c r="H10" s="26">
        <f t="shared" si="2"/>
        <v>89417</v>
      </c>
    </row>
    <row r="11" spans="1:8" ht="25.95" customHeight="1" x14ac:dyDescent="0.7">
      <c r="A11" s="67" t="s">
        <v>56</v>
      </c>
      <c r="B11" s="51">
        <v>114565</v>
      </c>
      <c r="C11" s="51">
        <v>53692</v>
      </c>
      <c r="D11" s="51">
        <v>60873</v>
      </c>
      <c r="F11" s="26"/>
      <c r="G11" s="26"/>
      <c r="H11" s="26"/>
    </row>
    <row r="12" spans="1:8" ht="25.95" customHeight="1" x14ac:dyDescent="0.7">
      <c r="A12" s="67" t="s">
        <v>57</v>
      </c>
      <c r="B12" s="51">
        <v>251156</v>
      </c>
      <c r="C12" s="51">
        <v>142630</v>
      </c>
      <c r="D12" s="51">
        <v>108526</v>
      </c>
      <c r="F12" s="26">
        <f>SUM(B11:B12)</f>
        <v>365721</v>
      </c>
      <c r="G12" s="26">
        <f t="shared" ref="G12:H12" si="3">SUM(C11:C12)</f>
        <v>196322</v>
      </c>
      <c r="H12" s="26">
        <f t="shared" si="3"/>
        <v>169399</v>
      </c>
    </row>
    <row r="13" spans="1:8" ht="25.95" customHeight="1" x14ac:dyDescent="0.7">
      <c r="A13" s="67" t="s">
        <v>37</v>
      </c>
      <c r="B13" s="51">
        <v>43243</v>
      </c>
      <c r="C13" s="51">
        <v>18943</v>
      </c>
      <c r="D13" s="51">
        <v>24300</v>
      </c>
    </row>
    <row r="14" spans="1:8" ht="29.55" customHeight="1" x14ac:dyDescent="0.7">
      <c r="B14" s="26"/>
      <c r="C14" s="3" t="s">
        <v>4</v>
      </c>
      <c r="D14" s="26"/>
    </row>
    <row r="15" spans="1:8" x14ac:dyDescent="0.7">
      <c r="A15" s="49" t="s">
        <v>3</v>
      </c>
      <c r="B15" s="61">
        <v>100</v>
      </c>
      <c r="C15" s="61">
        <v>100</v>
      </c>
      <c r="D15" s="61">
        <v>100</v>
      </c>
    </row>
    <row r="16" spans="1:8" ht="25.95" customHeight="1" x14ac:dyDescent="0.7">
      <c r="A16" s="67" t="s">
        <v>95</v>
      </c>
      <c r="B16" s="62">
        <f>B6*100/$B$5</f>
        <v>0.20456108005783821</v>
      </c>
      <c r="C16" s="51" t="s">
        <v>69</v>
      </c>
      <c r="D16" s="62">
        <f>D6*100/$D$5</f>
        <v>0.46197014426558236</v>
      </c>
    </row>
    <row r="17" spans="1:8" ht="25.95" customHeight="1" x14ac:dyDescent="0.7">
      <c r="A17" s="67" t="s">
        <v>36</v>
      </c>
      <c r="B17" s="62">
        <f t="shared" ref="B17:B23" si="4">B7*100/$B$5</f>
        <v>1.246789763005121</v>
      </c>
      <c r="C17" s="62">
        <f t="shared" ref="C17:C22" si="5">C7*100/$C$5</f>
        <v>1.461584642156605</v>
      </c>
      <c r="D17" s="62">
        <f>D7*100/$D$5</f>
        <v>0.97650810449507042</v>
      </c>
    </row>
    <row r="18" spans="1:8" ht="25.95" customHeight="1" x14ac:dyDescent="0.7">
      <c r="A18" s="70" t="s">
        <v>53</v>
      </c>
      <c r="B18" s="62">
        <f>B8*100/$B$5</f>
        <v>10.154523004257706</v>
      </c>
      <c r="C18" s="62">
        <f t="shared" si="5"/>
        <v>12.128966931059573</v>
      </c>
      <c r="D18" s="62">
        <f t="shared" ref="D18:D23" si="6">D8*100/$D$5</f>
        <v>7.6696791622570046</v>
      </c>
      <c r="F18" s="13"/>
      <c r="G18" s="26"/>
      <c r="H18" s="13"/>
    </row>
    <row r="19" spans="1:8" ht="25.95" customHeight="1" x14ac:dyDescent="0.7">
      <c r="A19" s="67" t="s">
        <v>54</v>
      </c>
      <c r="B19" s="62">
        <f t="shared" si="4"/>
        <v>16.282568682885621</v>
      </c>
      <c r="C19" s="62">
        <f t="shared" si="5"/>
        <v>16.933964482635556</v>
      </c>
      <c r="D19" s="62">
        <f t="shared" si="6"/>
        <v>15.462944911713919</v>
      </c>
    </row>
    <row r="20" spans="1:8" ht="25.95" customHeight="1" x14ac:dyDescent="0.7">
      <c r="A20" s="67" t="s">
        <v>55</v>
      </c>
      <c r="B20" s="62">
        <f t="shared" si="4"/>
        <v>9.0685148588112341</v>
      </c>
      <c r="C20" s="62">
        <f t="shared" si="5"/>
        <v>9.920405470083578</v>
      </c>
      <c r="D20" s="62">
        <f t="shared" si="6"/>
        <v>7.996226257450008</v>
      </c>
      <c r="F20" s="13">
        <f>SUM(B18:B20)</f>
        <v>35.505606545954564</v>
      </c>
      <c r="G20" s="13">
        <f t="shared" ref="G20:H20" si="7">SUM(C18:C20)</f>
        <v>38.983336883778705</v>
      </c>
      <c r="H20" s="13">
        <f t="shared" si="7"/>
        <v>31.128850331420931</v>
      </c>
    </row>
    <row r="21" spans="1:8" ht="25.95" customHeight="1" x14ac:dyDescent="0.7">
      <c r="A21" s="67" t="s">
        <v>56</v>
      </c>
      <c r="B21" s="62">
        <f t="shared" si="4"/>
        <v>17.660542680351345</v>
      </c>
      <c r="C21" s="62">
        <f t="shared" si="5"/>
        <v>14.854325687426167</v>
      </c>
      <c r="D21" s="62">
        <f t="shared" si="6"/>
        <v>21.191792458085001</v>
      </c>
      <c r="F21" s="13"/>
      <c r="G21" s="13"/>
      <c r="H21" s="13"/>
    </row>
    <row r="22" spans="1:8" ht="25.95" customHeight="1" x14ac:dyDescent="0.7">
      <c r="A22" s="67" t="s">
        <v>57</v>
      </c>
      <c r="B22" s="62">
        <f t="shared" si="4"/>
        <v>38.716460152981476</v>
      </c>
      <c r="C22" s="62">
        <f t="shared" si="5"/>
        <v>39.45974209933685</v>
      </c>
      <c r="D22" s="62">
        <f t="shared" si="6"/>
        <v>37.781290035091629</v>
      </c>
      <c r="F22" s="13">
        <f>SUM(B21:B22)</f>
        <v>56.377002833332824</v>
      </c>
      <c r="G22" s="13">
        <f t="shared" ref="G22:H22" si="8">SUM(C21:C22)</f>
        <v>54.314067786763019</v>
      </c>
      <c r="H22" s="13">
        <f t="shared" si="8"/>
        <v>58.973082493176634</v>
      </c>
    </row>
    <row r="23" spans="1:8" ht="25.95" customHeight="1" x14ac:dyDescent="0.7">
      <c r="A23" s="71" t="s">
        <v>37</v>
      </c>
      <c r="B23" s="65">
        <f t="shared" si="4"/>
        <v>6.6660397776496598</v>
      </c>
      <c r="C23" s="65">
        <f>C13*100/$C$5</f>
        <v>5.2407340292206266</v>
      </c>
      <c r="D23" s="72">
        <f t="shared" si="6"/>
        <v>8.4595889266417874</v>
      </c>
    </row>
    <row r="24" spans="1:8" x14ac:dyDescent="0.7">
      <c r="A24" s="67" t="s">
        <v>60</v>
      </c>
      <c r="B24" s="13"/>
      <c r="C24" s="13"/>
      <c r="D24" s="13"/>
    </row>
    <row r="25" spans="1:8" x14ac:dyDescent="0.7">
      <c r="B25" s="13"/>
      <c r="C25" s="13"/>
      <c r="D25" s="13"/>
    </row>
    <row r="26" spans="1:8" x14ac:dyDescent="0.7">
      <c r="B26" s="13"/>
      <c r="C26" s="13"/>
      <c r="D26" s="13"/>
    </row>
  </sheetData>
  <mergeCells count="1">
    <mergeCell ref="A2:D2"/>
  </mergeCells>
  <pageMargins left="1.1023622047244095" right="0.70866141732283472" top="0.55118110236220474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DF019-6977-4EA6-B422-65D965E86B29}">
  <sheetPr>
    <tabColor theme="8" tint="0.79998168889431442"/>
  </sheetPr>
  <dimension ref="A1:F37"/>
  <sheetViews>
    <sheetView view="pageBreakPreview" topLeftCell="A22" zoomScale="50" zoomScaleNormal="100" zoomScaleSheetLayoutView="50" workbookViewId="0">
      <selection activeCell="I15" sqref="I15"/>
    </sheetView>
  </sheetViews>
  <sheetFormatPr defaultColWidth="9" defaultRowHeight="24.6" x14ac:dyDescent="0.7"/>
  <cols>
    <col min="1" max="1" width="30.296875" style="12" customWidth="1"/>
    <col min="2" max="2" width="20.296875" style="12" customWidth="1"/>
    <col min="3" max="3" width="20" style="12" customWidth="1"/>
    <col min="4" max="4" width="19.69921875" style="12" customWidth="1"/>
    <col min="5" max="16384" width="9" style="12"/>
  </cols>
  <sheetData>
    <row r="1" spans="1:4" x14ac:dyDescent="0.7">
      <c r="D1" s="25"/>
    </row>
    <row r="2" spans="1:4" x14ac:dyDescent="0.7">
      <c r="A2" s="78" t="s">
        <v>63</v>
      </c>
      <c r="B2" s="78"/>
      <c r="C2" s="78"/>
      <c r="D2" s="78"/>
    </row>
    <row r="3" spans="1:4" x14ac:dyDescent="0.7">
      <c r="A3" s="57" t="s">
        <v>52</v>
      </c>
      <c r="B3" s="58" t="s">
        <v>0</v>
      </c>
      <c r="C3" s="58" t="s">
        <v>1</v>
      </c>
      <c r="D3" s="58" t="s">
        <v>2</v>
      </c>
    </row>
    <row r="4" spans="1:4" x14ac:dyDescent="0.7">
      <c r="A4" s="59"/>
      <c r="B4" s="54"/>
      <c r="C4" s="54" t="s">
        <v>5</v>
      </c>
      <c r="D4" s="25"/>
    </row>
    <row r="5" spans="1:4" x14ac:dyDescent="0.7">
      <c r="A5" s="54" t="s">
        <v>3</v>
      </c>
      <c r="B5" s="50">
        <v>648706</v>
      </c>
      <c r="C5" s="50">
        <v>361457</v>
      </c>
      <c r="D5" s="50">
        <v>287248</v>
      </c>
    </row>
    <row r="6" spans="1:4" x14ac:dyDescent="0.7">
      <c r="A6" s="12" t="s">
        <v>39</v>
      </c>
      <c r="B6" s="51">
        <v>23652</v>
      </c>
      <c r="C6" s="51">
        <v>11687</v>
      </c>
      <c r="D6" s="51">
        <v>11965</v>
      </c>
    </row>
    <row r="7" spans="1:4" x14ac:dyDescent="0.7">
      <c r="A7" s="12" t="s">
        <v>40</v>
      </c>
      <c r="B7" s="51">
        <v>60382</v>
      </c>
      <c r="C7" s="51">
        <v>31832</v>
      </c>
      <c r="D7" s="51">
        <v>28550</v>
      </c>
    </row>
    <row r="8" spans="1:4" x14ac:dyDescent="0.7">
      <c r="A8" s="12" t="s">
        <v>41</v>
      </c>
      <c r="B8" s="51">
        <v>176036</v>
      </c>
      <c r="C8" s="51">
        <v>112237</v>
      </c>
      <c r="D8" s="51">
        <v>63798</v>
      </c>
    </row>
    <row r="9" spans="1:4" x14ac:dyDescent="0.7">
      <c r="A9" s="12" t="s">
        <v>42</v>
      </c>
      <c r="B9" s="51">
        <v>116697</v>
      </c>
      <c r="C9" s="51">
        <v>70043</v>
      </c>
      <c r="D9" s="51">
        <v>46654</v>
      </c>
    </row>
    <row r="10" spans="1:4" x14ac:dyDescent="0.7">
      <c r="A10" s="12" t="s">
        <v>43</v>
      </c>
      <c r="B10" s="74">
        <f>SUM(B11:B12)</f>
        <v>115803</v>
      </c>
      <c r="C10" s="74">
        <f t="shared" ref="C10:D10" si="0">SUM(C11:C12)</f>
        <v>73677</v>
      </c>
      <c r="D10" s="74">
        <f t="shared" si="0"/>
        <v>42125</v>
      </c>
    </row>
    <row r="11" spans="1:4" x14ac:dyDescent="0.7">
      <c r="A11" s="12" t="s">
        <v>44</v>
      </c>
      <c r="B11" s="51">
        <v>90126</v>
      </c>
      <c r="C11" s="51">
        <v>56611</v>
      </c>
      <c r="D11" s="51">
        <v>33514</v>
      </c>
    </row>
    <row r="12" spans="1:4" x14ac:dyDescent="0.7">
      <c r="A12" s="12" t="s">
        <v>45</v>
      </c>
      <c r="B12" s="51">
        <v>25677</v>
      </c>
      <c r="C12" s="51">
        <v>17066</v>
      </c>
      <c r="D12" s="51">
        <v>8611</v>
      </c>
    </row>
    <row r="13" spans="1:4" x14ac:dyDescent="0.7">
      <c r="A13" s="12" t="s">
        <v>46</v>
      </c>
      <c r="B13" s="51">
        <v>259</v>
      </c>
      <c r="C13" s="51" t="s">
        <v>69</v>
      </c>
      <c r="D13" s="51">
        <v>259</v>
      </c>
    </row>
    <row r="14" spans="1:4" x14ac:dyDescent="0.7">
      <c r="A14" s="12" t="s">
        <v>71</v>
      </c>
      <c r="B14" s="74">
        <f>B15+B16+B17</f>
        <v>139015</v>
      </c>
      <c r="C14" s="74">
        <f>C15+C16+C17</f>
        <v>52427</v>
      </c>
      <c r="D14" s="74">
        <f>D15+D16+D17</f>
        <v>86587</v>
      </c>
    </row>
    <row r="15" spans="1:4" x14ac:dyDescent="0.7">
      <c r="A15" s="12" t="s">
        <v>47</v>
      </c>
      <c r="B15" s="51">
        <v>100221</v>
      </c>
      <c r="C15" s="51">
        <v>36679</v>
      </c>
      <c r="D15" s="51">
        <v>63542</v>
      </c>
    </row>
    <row r="16" spans="1:4" x14ac:dyDescent="0.7">
      <c r="A16" s="12" t="s">
        <v>48</v>
      </c>
      <c r="B16" s="51">
        <v>25909</v>
      </c>
      <c r="C16" s="51">
        <v>13513</v>
      </c>
      <c r="D16" s="51">
        <v>12396</v>
      </c>
    </row>
    <row r="17" spans="1:6" x14ac:dyDescent="0.7">
      <c r="A17" s="12" t="s">
        <v>49</v>
      </c>
      <c r="B17" s="51">
        <v>12885</v>
      </c>
      <c r="C17" s="51">
        <v>2235</v>
      </c>
      <c r="D17" s="51">
        <v>10649</v>
      </c>
    </row>
    <row r="18" spans="1:6" x14ac:dyDescent="0.7">
      <c r="A18" s="12" t="s">
        <v>50</v>
      </c>
      <c r="B18" s="51" t="s">
        <v>69</v>
      </c>
      <c r="C18" s="51" t="s">
        <v>69</v>
      </c>
      <c r="D18" s="51" t="s">
        <v>69</v>
      </c>
    </row>
    <row r="19" spans="1:6" x14ac:dyDescent="0.7">
      <c r="A19" s="12" t="s">
        <v>51</v>
      </c>
      <c r="B19" s="51">
        <v>16863</v>
      </c>
      <c r="C19" s="51">
        <v>9555</v>
      </c>
      <c r="D19" s="51">
        <v>7309</v>
      </c>
    </row>
    <row r="20" spans="1:6" x14ac:dyDescent="0.7">
      <c r="A20" s="25"/>
      <c r="B20" s="25"/>
      <c r="C20" s="54" t="s">
        <v>4</v>
      </c>
      <c r="D20" s="60"/>
    </row>
    <row r="21" spans="1:6" x14ac:dyDescent="0.7">
      <c r="A21" s="54" t="s">
        <v>3</v>
      </c>
      <c r="B21" s="61">
        <f>SUM(B22:B25,B27:B28,B31:B33,B35)</f>
        <v>99.96022851646201</v>
      </c>
      <c r="C21" s="61">
        <v>100</v>
      </c>
      <c r="D21" s="61">
        <v>100</v>
      </c>
    </row>
    <row r="22" spans="1:6" x14ac:dyDescent="0.7">
      <c r="A22" s="12" t="s">
        <v>39</v>
      </c>
      <c r="B22" s="62">
        <f>B6*100/$B$5</f>
        <v>3.6460276303903463</v>
      </c>
      <c r="C22" s="62">
        <f>C6*100/$C$5</f>
        <v>3.2333029931637789</v>
      </c>
      <c r="D22" s="22">
        <f t="shared" ref="D22:D33" si="1">D6*100/$D$5</f>
        <v>4.1653901854843198</v>
      </c>
    </row>
    <row r="23" spans="1:6" x14ac:dyDescent="0.7">
      <c r="A23" s="12" t="s">
        <v>40</v>
      </c>
      <c r="B23" s="62">
        <f>B7*100/$B$5</f>
        <v>9.30806867826103</v>
      </c>
      <c r="C23" s="62">
        <f t="shared" ref="C23:C33" si="2">C7*100/$C$5</f>
        <v>8.8065800357995556</v>
      </c>
      <c r="D23" s="22">
        <f t="shared" si="1"/>
        <v>9.9391466607252266</v>
      </c>
    </row>
    <row r="24" spans="1:6" x14ac:dyDescent="0.7">
      <c r="A24" s="12" t="s">
        <v>41</v>
      </c>
      <c r="B24" s="62">
        <f t="shared" ref="B24:B35" si="3">B8*100/$B$5</f>
        <v>27.136484015871595</v>
      </c>
      <c r="C24" s="62">
        <f t="shared" si="2"/>
        <v>31.051273042159924</v>
      </c>
      <c r="D24" s="22">
        <f t="shared" si="1"/>
        <v>22.210076310365956</v>
      </c>
    </row>
    <row r="25" spans="1:6" x14ac:dyDescent="0.7">
      <c r="A25" s="12" t="s">
        <v>42</v>
      </c>
      <c r="B25" s="62">
        <f t="shared" si="3"/>
        <v>17.989196955169213</v>
      </c>
      <c r="C25" s="62">
        <f t="shared" si="2"/>
        <v>19.377961970580181</v>
      </c>
      <c r="D25" s="22">
        <f t="shared" si="1"/>
        <v>16.241714476689133</v>
      </c>
    </row>
    <row r="26" spans="1:6" x14ac:dyDescent="0.7">
      <c r="A26" s="12" t="s">
        <v>43</v>
      </c>
      <c r="B26" s="62">
        <f>SUM(B27:B28)</f>
        <v>17.851384140118945</v>
      </c>
      <c r="C26" s="62">
        <f t="shared" ref="C26" si="4">C27+C28</f>
        <v>20.383337437094866</v>
      </c>
      <c r="D26" s="22">
        <v>17.899999999999999</v>
      </c>
    </row>
    <row r="27" spans="1:6" x14ac:dyDescent="0.7">
      <c r="A27" s="12" t="s">
        <v>44</v>
      </c>
      <c r="B27" s="62">
        <f>B11*100/$B$5</f>
        <v>13.893196609866411</v>
      </c>
      <c r="C27" s="62">
        <f t="shared" si="2"/>
        <v>15.661890625994239</v>
      </c>
      <c r="D27" s="22">
        <f t="shared" si="1"/>
        <v>11.667270094134684</v>
      </c>
    </row>
    <row r="28" spans="1:6" x14ac:dyDescent="0.7">
      <c r="A28" s="12" t="s">
        <v>45</v>
      </c>
      <c r="B28" s="62">
        <f t="shared" si="3"/>
        <v>3.9581875302525336</v>
      </c>
      <c r="C28" s="62">
        <f t="shared" si="2"/>
        <v>4.7214468111006287</v>
      </c>
      <c r="D28" s="22">
        <f t="shared" si="1"/>
        <v>2.997758034868824</v>
      </c>
    </row>
    <row r="29" spans="1:6" x14ac:dyDescent="0.7">
      <c r="A29" s="12" t="s">
        <v>46</v>
      </c>
      <c r="B29" s="63" t="s">
        <v>69</v>
      </c>
      <c r="C29" s="63" t="s">
        <v>69</v>
      </c>
      <c r="D29" s="22">
        <f t="shared" si="1"/>
        <v>9.0165988971202579E-2</v>
      </c>
      <c r="F29" s="64"/>
    </row>
    <row r="30" spans="1:6" x14ac:dyDescent="0.7">
      <c r="A30" s="12" t="s">
        <v>71</v>
      </c>
      <c r="B30" s="62">
        <f>SUM(B31:B33)</f>
        <v>21.42958443424294</v>
      </c>
      <c r="C30" s="62">
        <f t="shared" ref="C30" si="5">C31+C32+C33</f>
        <v>14.50435321490523</v>
      </c>
      <c r="D30" s="62">
        <f>SUM(D31:D33)</f>
        <v>30.143638946137138</v>
      </c>
    </row>
    <row r="31" spans="1:6" x14ac:dyDescent="0.7">
      <c r="A31" s="12" t="s">
        <v>47</v>
      </c>
      <c r="B31" s="62">
        <f>B15*100/$B$5</f>
        <v>15.449371518068277</v>
      </c>
      <c r="C31" s="62">
        <f t="shared" si="2"/>
        <v>10.147541754620882</v>
      </c>
      <c r="D31" s="22">
        <f t="shared" si="1"/>
        <v>22.1209547150894</v>
      </c>
    </row>
    <row r="32" spans="1:6" x14ac:dyDescent="0.7">
      <c r="A32" s="12" t="s">
        <v>48</v>
      </c>
      <c r="B32" s="62">
        <f>B16*100/$B$5</f>
        <v>3.9939510348293372</v>
      </c>
      <c r="C32" s="62">
        <f t="shared" si="2"/>
        <v>3.7384806491505214</v>
      </c>
      <c r="D32" s="22">
        <f t="shared" si="1"/>
        <v>4.3154347462819587</v>
      </c>
    </row>
    <row r="33" spans="1:4" x14ac:dyDescent="0.7">
      <c r="A33" s="12" t="s">
        <v>49</v>
      </c>
      <c r="B33" s="62">
        <f t="shared" si="3"/>
        <v>1.9862618813453243</v>
      </c>
      <c r="C33" s="62">
        <f t="shared" si="2"/>
        <v>0.61833081113382782</v>
      </c>
      <c r="D33" s="22">
        <f t="shared" si="1"/>
        <v>3.7072494847657773</v>
      </c>
    </row>
    <row r="34" spans="1:4" x14ac:dyDescent="0.7">
      <c r="A34" s="12" t="s">
        <v>50</v>
      </c>
      <c r="B34" s="63" t="s">
        <v>69</v>
      </c>
      <c r="C34" s="63" t="s">
        <v>69</v>
      </c>
      <c r="D34" s="63" t="s">
        <v>69</v>
      </c>
    </row>
    <row r="35" spans="1:4" x14ac:dyDescent="0.7">
      <c r="A35" s="56" t="s">
        <v>51</v>
      </c>
      <c r="B35" s="65">
        <f t="shared" si="3"/>
        <v>2.5994826624079321</v>
      </c>
      <c r="C35" s="65">
        <f t="shared" ref="C35" si="6">C19*100/$C$5</f>
        <v>2.6434679643775056</v>
      </c>
      <c r="D35" s="65">
        <f>D19*100/$D$5</f>
        <v>2.544491171391968</v>
      </c>
    </row>
    <row r="36" spans="1:4" x14ac:dyDescent="0.7">
      <c r="A36" s="12" t="s">
        <v>70</v>
      </c>
    </row>
    <row r="37" spans="1:4" x14ac:dyDescent="0.7">
      <c r="B37" s="66"/>
      <c r="C37" s="66"/>
      <c r="D37" s="66"/>
    </row>
  </sheetData>
  <mergeCells count="1">
    <mergeCell ref="A2:D2"/>
  </mergeCells>
  <pageMargins left="1.1023622047244095" right="0.70866141732283472" top="0.55118110236220474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9137-8708-4A11-BE92-AF24479AB5EC}">
  <sheetPr>
    <tabColor theme="8" tint="0.79998168889431442"/>
    <pageSetUpPr fitToPage="1"/>
  </sheetPr>
  <dimension ref="A1:G34"/>
  <sheetViews>
    <sheetView zoomScale="90" zoomScaleNormal="90" workbookViewId="0">
      <selection activeCell="F13" sqref="F13"/>
    </sheetView>
  </sheetViews>
  <sheetFormatPr defaultColWidth="9" defaultRowHeight="16.8" x14ac:dyDescent="0.5"/>
  <cols>
    <col min="1" max="1" width="24.5" style="1" customWidth="1"/>
    <col min="2" max="2" width="18.5" style="1" customWidth="1"/>
    <col min="3" max="3" width="18.69921875" style="1" customWidth="1"/>
    <col min="4" max="4" width="17.69921875" style="1" customWidth="1"/>
    <col min="5" max="16384" width="9" style="1"/>
  </cols>
  <sheetData>
    <row r="1" spans="1:7" ht="22.8" x14ac:dyDescent="0.65">
      <c r="A1" s="79" t="s">
        <v>65</v>
      </c>
      <c r="B1" s="79"/>
      <c r="C1" s="79"/>
      <c r="D1" s="79"/>
    </row>
    <row r="2" spans="1:7" ht="22.8" x14ac:dyDescent="0.65">
      <c r="A2" s="30" t="s">
        <v>68</v>
      </c>
      <c r="B2" s="30" t="s">
        <v>0</v>
      </c>
      <c r="C2" s="31" t="s">
        <v>1</v>
      </c>
      <c r="D2" s="31" t="s">
        <v>2</v>
      </c>
    </row>
    <row r="3" spans="1:7" ht="22.8" x14ac:dyDescent="0.65">
      <c r="A3" s="36"/>
      <c r="B3" s="36"/>
      <c r="C3" s="4" t="str">
        <f>ตารางที่7!C4</f>
        <v>จำนวน</v>
      </c>
      <c r="D3" s="4"/>
    </row>
    <row r="4" spans="1:7" ht="24.6" x14ac:dyDescent="0.65">
      <c r="A4" s="4" t="str">
        <f>ตารางที่7!A5</f>
        <v>ยอดรวม</v>
      </c>
      <c r="B4" s="40">
        <v>113618</v>
      </c>
      <c r="C4" s="40">
        <v>70910</v>
      </c>
      <c r="D4" s="40">
        <v>42708</v>
      </c>
    </row>
    <row r="5" spans="1:7" ht="24.6" x14ac:dyDescent="0.6">
      <c r="A5" s="5" t="s">
        <v>66</v>
      </c>
      <c r="B5" s="41">
        <v>106562</v>
      </c>
      <c r="C5" s="41">
        <v>68937</v>
      </c>
      <c r="D5" s="41">
        <v>37625</v>
      </c>
    </row>
    <row r="6" spans="1:7" ht="24.6" x14ac:dyDescent="0.6">
      <c r="A6" s="5" t="s">
        <v>67</v>
      </c>
      <c r="B6" s="41">
        <v>7056</v>
      </c>
      <c r="C6" s="41">
        <v>1973</v>
      </c>
      <c r="D6" s="41">
        <v>5083</v>
      </c>
    </row>
    <row r="7" spans="1:7" ht="21" x14ac:dyDescent="0.6">
      <c r="A7" s="5"/>
      <c r="B7" s="11"/>
      <c r="C7" s="11"/>
      <c r="D7" s="11"/>
    </row>
    <row r="8" spans="1:7" ht="22.8" x14ac:dyDescent="0.65">
      <c r="A8" s="5"/>
      <c r="B8" s="4"/>
      <c r="C8" s="4" t="s">
        <v>4</v>
      </c>
      <c r="D8" s="11"/>
    </row>
    <row r="9" spans="1:7" ht="22.8" x14ac:dyDescent="0.5">
      <c r="A9" s="32" t="str">
        <f t="shared" ref="A9:A11" si="0">A4</f>
        <v>ยอดรวม</v>
      </c>
      <c r="B9" s="37">
        <v>100</v>
      </c>
      <c r="C9" s="37">
        <v>100</v>
      </c>
      <c r="D9" s="37">
        <v>100</v>
      </c>
    </row>
    <row r="10" spans="1:7" ht="22.8" x14ac:dyDescent="0.5">
      <c r="A10" s="38" t="str">
        <f t="shared" si="0"/>
        <v>ภาคเกษตร</v>
      </c>
      <c r="B10" s="37">
        <f>SUM(B5*100)/B4</f>
        <v>93.789716418173171</v>
      </c>
      <c r="C10" s="37">
        <f t="shared" ref="C10:D10" si="1">SUM(C5*100)/C4</f>
        <v>97.217599774361872</v>
      </c>
      <c r="D10" s="37">
        <f t="shared" si="1"/>
        <v>88.098248571696175</v>
      </c>
    </row>
    <row r="11" spans="1:7" ht="22.8" x14ac:dyDescent="0.65">
      <c r="A11" s="39" t="str">
        <f t="shared" si="0"/>
        <v>นอกภาคเกษตร</v>
      </c>
      <c r="B11" s="37">
        <f>SUM(B6*100)/B4</f>
        <v>6.2102835818268236</v>
      </c>
      <c r="C11" s="37">
        <f t="shared" ref="C11:D11" si="2">SUM(C6*100)/C4</f>
        <v>2.7824002256381331</v>
      </c>
      <c r="D11" s="37">
        <f t="shared" si="2"/>
        <v>11.901751428303831</v>
      </c>
      <c r="F11" s="29"/>
    </row>
    <row r="12" spans="1:7" ht="21" x14ac:dyDescent="0.6">
      <c r="A12" s="5"/>
      <c r="B12" s="8"/>
      <c r="C12" s="8"/>
      <c r="D12" s="8"/>
      <c r="G12" s="34"/>
    </row>
    <row r="13" spans="1:7" ht="21" x14ac:dyDescent="0.6">
      <c r="A13" s="5"/>
      <c r="B13" s="8"/>
      <c r="C13" s="8"/>
      <c r="D13" s="8"/>
    </row>
    <row r="14" spans="1:7" ht="21" x14ac:dyDescent="0.6">
      <c r="A14" s="5"/>
      <c r="B14" s="11"/>
      <c r="C14" s="11"/>
      <c r="D14" s="11"/>
    </row>
    <row r="15" spans="1:7" ht="21" x14ac:dyDescent="0.6">
      <c r="A15" s="5"/>
      <c r="B15" s="11"/>
      <c r="C15" s="11"/>
      <c r="D15" s="11"/>
    </row>
    <row r="16" spans="1:7" ht="21" x14ac:dyDescent="0.6">
      <c r="A16" s="5"/>
      <c r="B16" s="11"/>
      <c r="C16" s="11"/>
      <c r="D16" s="11"/>
    </row>
    <row r="17" spans="1:4" ht="21" x14ac:dyDescent="0.6">
      <c r="A17" s="5"/>
      <c r="B17" s="11"/>
      <c r="C17" s="11"/>
      <c r="D17" s="6"/>
    </row>
    <row r="18" spans="1:4" ht="21" x14ac:dyDescent="0.6">
      <c r="A18" s="5"/>
      <c r="B18" s="11"/>
      <c r="C18" s="11"/>
      <c r="D18" s="6"/>
    </row>
    <row r="19" spans="1:4" ht="22.8" x14ac:dyDescent="0.65">
      <c r="A19" s="27"/>
      <c r="B19" s="27"/>
      <c r="C19" s="4"/>
      <c r="D19" s="33"/>
    </row>
    <row r="20" spans="1:4" ht="22.8" x14ac:dyDescent="0.65">
      <c r="A20" s="4"/>
      <c r="B20" s="29"/>
      <c r="C20" s="29"/>
      <c r="D20" s="29"/>
    </row>
    <row r="21" spans="1:4" ht="21" x14ac:dyDescent="0.6">
      <c r="A21" s="5"/>
      <c r="B21" s="7"/>
      <c r="C21" s="7"/>
      <c r="D21" s="8"/>
    </row>
    <row r="22" spans="1:4" ht="21" x14ac:dyDescent="0.6">
      <c r="A22" s="5"/>
      <c r="B22" s="7"/>
      <c r="C22" s="7"/>
      <c r="D22" s="8"/>
    </row>
    <row r="23" spans="1:4" ht="21" x14ac:dyDescent="0.6">
      <c r="A23" s="5"/>
      <c r="B23" s="7"/>
      <c r="C23" s="7"/>
      <c r="D23" s="8"/>
    </row>
    <row r="24" spans="1:4" ht="21" x14ac:dyDescent="0.6">
      <c r="A24" s="5"/>
      <c r="B24" s="7"/>
      <c r="C24" s="7"/>
      <c r="D24" s="8"/>
    </row>
    <row r="25" spans="1:4" ht="21" x14ac:dyDescent="0.6">
      <c r="A25" s="5"/>
      <c r="B25" s="7"/>
      <c r="C25" s="7"/>
      <c r="D25" s="7"/>
    </row>
    <row r="26" spans="1:4" ht="21" x14ac:dyDescent="0.6">
      <c r="A26" s="5"/>
      <c r="B26" s="7"/>
      <c r="C26" s="7"/>
      <c r="D26" s="8"/>
    </row>
    <row r="27" spans="1:4" ht="21" x14ac:dyDescent="0.6">
      <c r="A27" s="5"/>
      <c r="B27" s="7"/>
      <c r="C27" s="7"/>
      <c r="D27" s="8"/>
    </row>
    <row r="28" spans="1:4" ht="21" x14ac:dyDescent="0.6">
      <c r="A28" s="5"/>
      <c r="B28" s="7"/>
      <c r="C28" s="7"/>
      <c r="D28" s="8"/>
    </row>
    <row r="29" spans="1:4" ht="21" x14ac:dyDescent="0.6">
      <c r="A29" s="5"/>
      <c r="B29" s="7"/>
      <c r="C29" s="7"/>
      <c r="D29" s="7"/>
    </row>
    <row r="30" spans="1:4" ht="21" x14ac:dyDescent="0.6">
      <c r="A30" s="5"/>
      <c r="B30" s="7"/>
      <c r="C30" s="7"/>
      <c r="D30" s="8"/>
    </row>
    <row r="31" spans="1:4" ht="21" x14ac:dyDescent="0.6">
      <c r="A31" s="5"/>
      <c r="B31" s="7"/>
      <c r="C31" s="7"/>
      <c r="D31" s="8"/>
    </row>
    <row r="32" spans="1:4" ht="21" x14ac:dyDescent="0.6">
      <c r="A32" s="5"/>
      <c r="B32" s="7"/>
      <c r="C32" s="7"/>
      <c r="D32" s="8"/>
    </row>
    <row r="33" spans="1:4" ht="21" x14ac:dyDescent="0.6">
      <c r="A33" s="5"/>
      <c r="B33" s="7"/>
      <c r="C33" s="7"/>
      <c r="D33" s="8"/>
    </row>
    <row r="34" spans="1:4" ht="21" x14ac:dyDescent="0.6">
      <c r="A34" s="9"/>
      <c r="B34" s="10"/>
      <c r="C34" s="10"/>
      <c r="D34" s="10"/>
    </row>
  </sheetData>
  <mergeCells count="1">
    <mergeCell ref="A1:D1"/>
  </mergeCells>
  <pageMargins left="1.1023622047244095" right="0.70866141732283472" top="0.55118110236220474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ตารางที่ 4</vt:lpstr>
      <vt:lpstr>ตารางที่ 5</vt:lpstr>
      <vt:lpstr>ตารางที่6</vt:lpstr>
      <vt:lpstr>ตารางที่7</vt:lpstr>
      <vt:lpstr>ตารางที่8 </vt:lpstr>
      <vt:lpstr>'ตารางที่ 4'!Print_Area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2025-02-26T06:25:25Z</cp:lastPrinted>
  <dcterms:created xsi:type="dcterms:W3CDTF">2022-06-13T04:48:05Z</dcterms:created>
  <dcterms:modified xsi:type="dcterms:W3CDTF">2025-03-16T09:06:24Z</dcterms:modified>
</cp:coreProperties>
</file>