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enovo\Desktop\ส่วนหน้ารายงานสถิติ 66\"/>
    </mc:Choice>
  </mc:AlternateContent>
  <xr:revisionPtr revIDLastSave="0" documentId="13_ncr:1_{7E46A7B1-5E45-4696-8063-88F3DDE389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ัวชี้วัด" sheetId="3" r:id="rId1"/>
  </sheets>
  <definedNames>
    <definedName name="_xlnm.Print_Area" localSheetId="0">ตัวชี้วัด!$A$1:$L$84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7" i="3" l="1"/>
  <c r="I21" i="3"/>
  <c r="I10" i="3"/>
  <c r="I41" i="3"/>
  <c r="I42" i="3"/>
  <c r="I8" i="3"/>
  <c r="H10" i="3"/>
  <c r="C8" i="3" l="1"/>
  <c r="G8" i="3"/>
  <c r="F8" i="3"/>
  <c r="E8" i="3"/>
  <c r="D8" i="3"/>
  <c r="E9" i="3" l="1"/>
  <c r="D9" i="3"/>
  <c r="C9" i="3"/>
  <c r="B9" i="3"/>
  <c r="B17" i="3" l="1"/>
</calcChain>
</file>

<file path=xl/sharedStrings.xml><?xml version="1.0" encoding="utf-8"?>
<sst xmlns="http://schemas.openxmlformats.org/spreadsheetml/2006/main" count="196" uniqueCount="138">
  <si>
    <t>ตัวชี้วัดที่สำคัญของจังหวัด</t>
  </si>
  <si>
    <t>ตัวชี้วัด</t>
  </si>
  <si>
    <t>(2014)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</si>
  <si>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</si>
  <si>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</si>
  <si>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</si>
  <si>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ตัวชี้วัดที่สำคัญของจังหวัด (ต่อ)</t>
  </si>
  <si>
    <t>(2015)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</si>
  <si>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</si>
  <si>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</si>
  <si>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</si>
  <si>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</si>
  <si>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</si>
  <si>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 xml:space="preserve">     (1)   Department of Provincial Administration</t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</si>
  <si>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</si>
  <si>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</si>
  <si>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</si>
  <si>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</si>
  <si>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</si>
  <si>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</si>
  <si>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</si>
  <si>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</si>
  <si>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</si>
  <si>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</si>
  <si>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</si>
  <si>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</si>
  <si>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</si>
  <si>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</si>
  <si>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(13)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</si>
  <si>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</si>
  <si>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</si>
  <si>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</si>
  <si>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</si>
  <si>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</si>
  <si>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</si>
  <si>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</si>
  <si>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</si>
  <si>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</si>
  <si>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</si>
  <si>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</si>
  <si>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</si>
  <si>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</si>
  <si>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</si>
  <si>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</si>
  <si>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</si>
  <si>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</si>
  <si>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</si>
  <si>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</si>
  <si>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</si>
  <si>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</si>
  <si>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</si>
  <si>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</si>
  <si>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</si>
  <si>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</si>
  <si>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</si>
  <si>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>Growth rate of international tourist arrivals</t>
  </si>
  <si>
    <t xml:space="preserve">     (5)   กระทรวงศึกษาธิการ</t>
  </si>
  <si>
    <t xml:space="preserve">     (7)   สำนักงานคณะกรรมการพัฒนาการเศรษฐกิจและสังคมแห่งชาติ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</si>
  <si>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</si>
  <si>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</si>
  <si>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</si>
  <si>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</si>
  <si>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</si>
  <si>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</si>
  <si>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</si>
  <si>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</si>
  <si>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(13)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</si>
  <si>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</si>
  <si>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(10)   The Information and Communication Technology Survey on Household,</t>
  </si>
  <si>
    <t xml:space="preserve">             Naional Statistical Office.</t>
  </si>
  <si>
    <t xml:space="preserve">     (11)   กรมการท่องเที่ยว</t>
  </si>
  <si>
    <t xml:space="preserve">     (11)   Department of Tourism</t>
  </si>
  <si>
    <t xml:space="preserve">     (13)   กรมป่าไม้</t>
  </si>
  <si>
    <t xml:space="preserve">     (13)   Royal Forest Development</t>
  </si>
  <si>
    <t xml:space="preserve">     (3)   The Labour Force Survey, Provincial level, National Statistics Office</t>
  </si>
  <si>
    <t xml:space="preserve">            National Statistics Office</t>
  </si>
  <si>
    <t xml:space="preserve">     (5)   Ministry of Education</t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</si>
  <si>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</si>
  <si>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</si>
  <si>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</si>
  <si>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</si>
  <si>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</si>
  <si>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</si>
  <si>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</si>
  <si>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</si>
  <si>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</si>
  <si>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</si>
  <si>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</si>
  <si>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</si>
  <si>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>(2017)</t>
  </si>
  <si>
    <t>(2018)</t>
  </si>
  <si>
    <r>
      <t xml:space="preserve">ที่มา: </t>
    </r>
    <r>
      <rPr>
        <sz val="14"/>
        <rFont val="TH SarabunPSK"/>
        <family val="2"/>
      </rPr>
      <t>คำนวณโดยสำนักงานสถิติแห่งชาติจากแหล่งที่มาต่าง ๆ ดังนี้</t>
    </r>
  </si>
  <si>
    <t xml:space="preserve">            related agencies as follows:</t>
  </si>
  <si>
    <r>
      <t xml:space="preserve">Source: </t>
    </r>
    <r>
      <rPr>
        <sz val="14"/>
        <rFont val="TH SarabunPSK"/>
        <family val="2"/>
      </rPr>
      <t xml:space="preserve">Calculated by The National Statistical Office from </t>
    </r>
  </si>
  <si>
    <r>
      <t xml:space="preserve">อัตราการเปลี่ยนแปลงของนักท่องเที่ยวไทยที่เดินทางมายังจังหวัด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</si>
  <si>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t>อัตราการเปลี่ยนแปลงของนักท่องเที่ยวต่างประเทศ</t>
  </si>
  <si>
    <r>
      <t xml:space="preserve">อัตราการเปลี่ยนแปลงของผู้จดทะเบียนนิติบุคคลที่คงอยู่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</si>
  <si>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อัตราการขยายตัวของรายได้จากการท่องเที่ยว </t>
    </r>
    <r>
      <rPr>
        <vertAlign val="superscript"/>
        <sz val="14"/>
        <rFont val="TH SarabunPSK"/>
        <family val="2"/>
      </rPr>
      <t>(11)</t>
    </r>
  </si>
  <si>
    <r>
      <t>Growth rate of tourism receipt</t>
    </r>
    <r>
      <rPr>
        <vertAlign val="superscript"/>
        <sz val="14"/>
        <rFont val="TH SarabunPSK"/>
        <family val="2"/>
      </rPr>
      <t xml:space="preserve"> (11)</t>
    </r>
  </si>
  <si>
    <r>
      <t xml:space="preserve">อัตราส่วนพึ่งพิงรวม </t>
    </r>
    <r>
      <rPr>
        <vertAlign val="superscript"/>
        <sz val="14"/>
        <rFont val="TH SarabunPSK"/>
        <family val="2"/>
      </rPr>
      <t>(1)</t>
    </r>
  </si>
  <si>
    <r>
      <t xml:space="preserve">  under Motor vehicle act B.E. 1979 </t>
    </r>
    <r>
      <rPr>
        <vertAlign val="superscript"/>
        <sz val="14"/>
        <rFont val="TH SarabunPSK"/>
        <family val="2"/>
      </rPr>
      <t>(9)</t>
    </r>
  </si>
  <si>
    <t>อัตราการเปลี่ยนแปลงของรถจดทะเบียน (สะสม)</t>
  </si>
  <si>
    <r>
      <t xml:space="preserve">  ตาม พรบ.รถยนต์ พ.ศ. 2522 </t>
    </r>
    <r>
      <rPr>
        <vertAlign val="superscript"/>
        <sz val="14"/>
        <rFont val="TH SarabunPSK"/>
        <family val="2"/>
      </rPr>
      <t>(9)</t>
    </r>
  </si>
  <si>
    <t xml:space="preserve">     (12)   สำนักงานพัฒนาธุรกิจการค้าจังหวัดฉะเชิงเทรา</t>
  </si>
  <si>
    <t xml:space="preserve">     (9)   สำนักงานขนส่งจังหวัดฉะเชิงเทรา</t>
  </si>
  <si>
    <t xml:space="preserve">     (4)   สำนักงานสวัสดิการและคุ้มครองแรงงานจังหวัดฉะเชิงเทรา</t>
  </si>
  <si>
    <t xml:space="preserve">     (2)   สำนักงานสาธารณสุขจังหวัดฉะเชิงเทรา</t>
  </si>
  <si>
    <t xml:space="preserve">     (2)   Chachoengsao Provincial Health Office</t>
  </si>
  <si>
    <t xml:space="preserve">     (4)   Chachoengsao Provincial Labour Protection and Welfare Office</t>
  </si>
  <si>
    <t xml:space="preserve">     (9)   Chachoengsao Provincial Transport Office</t>
  </si>
  <si>
    <t xml:space="preserve">     (12)   Chachoengsao Provincial Business Development Office</t>
  </si>
  <si>
    <t xml:space="preserve">     (6)   The Household Socio-Economic Survey, Chachoengsao Province, </t>
  </si>
  <si>
    <t>-</t>
  </si>
  <si>
    <t xml:space="preserve">   - ระดับมัธยมศึกษาตอนต้น</t>
  </si>
  <si>
    <t xml:space="preserve">   - ระดับมัธยมศึกษาตอนปลาย</t>
  </si>
  <si>
    <t xml:space="preserve">   - Lower Secondary</t>
  </si>
  <si>
    <t xml:space="preserve">   - Upper Secondary</t>
  </si>
  <si>
    <t xml:space="preserve">     (3)   สำรวจภาวะการทำงานของประชากร สำนักงานสถิติแห่งชาติ</t>
  </si>
  <si>
    <t xml:space="preserve">     (6)   สำรวจภาวะเศรษฐกิจและสังคมของครัวเรือน จังหวัดฉะเชิงเทรา สำนักงานสถิติแห่งชาติ</t>
  </si>
  <si>
    <t>(2019)</t>
  </si>
  <si>
    <t>(2020)</t>
  </si>
  <si>
    <t>(2021)</t>
  </si>
  <si>
    <t>(2022)</t>
  </si>
  <si>
    <r>
      <t>อัตราส่วนเพศ (ชายต่อหญิง 100 คน)</t>
    </r>
    <r>
      <rPr>
        <vertAlign val="superscript"/>
        <sz val="14"/>
        <rFont val="TH SarabunPSK"/>
        <family val="2"/>
      </rPr>
      <t>(1)</t>
    </r>
  </si>
  <si>
    <r>
      <t xml:space="preserve">อัตราเจริญพันธุ์รวม </t>
    </r>
    <r>
      <rPr>
        <vertAlign val="superscript"/>
        <sz val="14"/>
        <rFont val="TH SarabunPSK"/>
        <family val="2"/>
      </rPr>
      <t>(2)</t>
    </r>
  </si>
  <si>
    <r>
      <t xml:space="preserve">Total Fertility rate </t>
    </r>
    <r>
      <rPr>
        <vertAlign val="superscript"/>
        <sz val="14"/>
        <rFont val="TH SarabunPSK"/>
        <family val="2"/>
      </rPr>
      <t>(2)</t>
    </r>
  </si>
  <si>
    <r>
      <t xml:space="preserve">Sex ratio (Male per female 100 persons) </t>
    </r>
    <r>
      <rPr>
        <vertAlign val="superscript"/>
        <sz val="14"/>
        <rFont val="TH SarabunPSK"/>
        <family val="2"/>
      </rPr>
      <t>(1)</t>
    </r>
  </si>
  <si>
    <r>
      <t>Ratio of population per 1 physician</t>
    </r>
    <r>
      <rPr>
        <vertAlign val="superscript"/>
        <sz val="14"/>
        <rFont val="TH SarabunPSK"/>
        <family val="2"/>
      </rPr>
      <t xml:space="preserve"> (2)</t>
    </r>
  </si>
  <si>
    <t>อัตราส่วนนักเรียนต่อครู 1 คน</t>
  </si>
  <si>
    <t>Ratio of student per 1 teacher</t>
  </si>
  <si>
    <r>
      <t xml:space="preserve">อัตราการขยายตัวของผลิตภัณฑ์จังหวัด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</si>
  <si>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ผลิตภัณฑ์จังหวัดต่อหัว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</si>
  <si>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t xml:space="preserve">Growth rate of registered vehicle (accumulative) </t>
  </si>
  <si>
    <r>
      <t xml:space="preserve">สัดส่วนของครัวเรือนที่มีโทรศัพท์มือถือ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</si>
  <si>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mobile phone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</si>
  <si>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ปีขึ้นไปที่ใช้โทรศัพท์มือถือ</t>
  </si>
  <si>
    <t xml:space="preserve">Percentage of population 6 years and over using </t>
  </si>
  <si>
    <r>
      <t xml:space="preserve">   mobile phone per 100 population</t>
    </r>
    <r>
      <rPr>
        <vertAlign val="superscript"/>
        <sz val="14"/>
        <rFont val="TH SarabunPSK"/>
        <family val="2"/>
      </rPr>
      <t xml:space="preserve"> (10)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</si>
</sst>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-* #,##0.0_-;\-* #,##0.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>
      <alignment wrapText="1"/>
    </xf>
  </cellStyleXfs>
  <cellXfs count="63">
    <xf numFmtId="0" fontId="0" fillId="0" borderId="0" xfId="0"/>
    <xf numFmtId="166" fontId="2" fillId="0" borderId="4" xfId="1" applyNumberFormat="1" applyFont="1" applyFill="1" applyBorder="1" applyAlignment="1">
      <alignment horizontal="right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Border="1"/>
    <xf numFmtId="2" fontId="2" fillId="0" borderId="4" xfId="0" applyNumberFormat="1" applyFont="1" applyBorder="1"/>
    <xf numFmtId="2" fontId="2" fillId="0" borderId="20" xfId="0" applyNumberFormat="1" applyFont="1" applyBorder="1"/>
    <xf numFmtId="0" fontId="2" fillId="0" borderId="3" xfId="0" applyFont="1" applyBorder="1" applyAlignment="1">
      <alignment horizontal="left" indent="1"/>
    </xf>
    <xf numFmtId="0" fontId="2" fillId="0" borderId="4" xfId="0" applyFont="1" applyBorder="1"/>
    <xf numFmtId="0" fontId="2" fillId="0" borderId="4" xfId="0" applyFont="1" applyBorder="1" applyAlignment="1">
      <alignment horizontal="left" indent="1"/>
    </xf>
    <xf numFmtId="165" fontId="2" fillId="0" borderId="4" xfId="0" applyNumberFormat="1" applyFont="1" applyBorder="1"/>
    <xf numFmtId="0" fontId="2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3" fontId="2" fillId="0" borderId="4" xfId="0" applyNumberFormat="1" applyFont="1" applyBorder="1"/>
    <xf numFmtId="2" fontId="2" fillId="0" borderId="0" xfId="0" applyNumberFormat="1" applyFont="1"/>
    <xf numFmtId="3" fontId="2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shrinkToFit="1"/>
    </xf>
    <xf numFmtId="3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indent="1" shrinkToFit="1"/>
    </xf>
    <xf numFmtId="43" fontId="2" fillId="0" borderId="4" xfId="1" applyNumberFormat="1" applyFont="1" applyFill="1" applyBorder="1" applyAlignment="1">
      <alignment horizontal="right"/>
    </xf>
    <xf numFmtId="43" fontId="2" fillId="0" borderId="4" xfId="0" applyNumberFormat="1" applyFont="1" applyBorder="1"/>
    <xf numFmtId="2" fontId="2" fillId="0" borderId="4" xfId="1" applyNumberFormat="1" applyFont="1" applyFill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0" fontId="2" fillId="0" borderId="19" xfId="0" applyFont="1" applyBorder="1"/>
    <xf numFmtId="165" fontId="2" fillId="0" borderId="19" xfId="0" applyNumberFormat="1" applyFont="1" applyBorder="1"/>
    <xf numFmtId="2" fontId="2" fillId="0" borderId="19" xfId="0" applyNumberFormat="1" applyFont="1" applyBorder="1"/>
    <xf numFmtId="2" fontId="2" fillId="0" borderId="19" xfId="0" applyNumberFormat="1" applyFont="1" applyBorder="1" applyAlignment="1">
      <alignment horizontal="right"/>
    </xf>
    <xf numFmtId="0" fontId="2" fillId="0" borderId="19" xfId="0" applyFont="1" applyBorder="1" applyAlignment="1">
      <alignment horizontal="left" indent="1" shrinkToFit="1"/>
    </xf>
    <xf numFmtId="0" fontId="1" fillId="0" borderId="7" xfId="0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1" fillId="0" borderId="18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4" xfId="0" applyFont="1" applyBorder="1"/>
    <xf numFmtId="0" fontId="2" fillId="0" borderId="12" xfId="0" applyFont="1" applyBorder="1"/>
    <xf numFmtId="0" fontId="2" fillId="0" borderId="16" xfId="0" applyFont="1" applyBorder="1"/>
    <xf numFmtId="0" fontId="2" fillId="0" borderId="19" xfId="0" applyFont="1" applyBorder="1" applyAlignment="1">
      <alignment horizontal="left" indent="1"/>
    </xf>
    <xf numFmtId="0" fontId="2" fillId="0" borderId="0" xfId="0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3">
    <cellStyle name="Normal 2" xfId="2" xr:uid="{992A26F5-4A24-45C8-A30D-B2A0DC8B1D3E}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93593</xdr:colOff>
      <xdr:row>25</xdr:row>
      <xdr:rowOff>173937</xdr:rowOff>
    </xdr:from>
    <xdr:to>
      <xdr:col>11</xdr:col>
      <xdr:colOff>455543</xdr:colOff>
      <xdr:row>27</xdr:row>
      <xdr:rowOff>74532</xdr:rowOff>
    </xdr:to>
    <xdr:sp macro="" textlink="">
      <xdr:nvSpPr>
        <xdr:cNvPr id="4" name="TextBox 33">
          <a:extLst>
            <a:ext uri="{FF2B5EF4-FFF2-40B4-BE49-F238E27FC236}">
              <a16:creationId xmlns:a16="http://schemas.microsoft.com/office/drawing/2014/main" id="{360E3415-2156-3101-81B0-60215B695986}"/>
            </a:ext>
          </a:extLst>
        </xdr:cNvPr>
        <xdr:cNvSpPr txBox="1"/>
      </xdr:nvSpPr>
      <xdr:spPr>
        <a:xfrm rot="5400000">
          <a:off x="9882401" y="6652173"/>
          <a:ext cx="480377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20</a:t>
          </a:r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88624</xdr:colOff>
      <xdr:row>26</xdr:row>
      <xdr:rowOff>276643</xdr:rowOff>
    </xdr:from>
    <xdr:to>
      <xdr:col>11</xdr:col>
      <xdr:colOff>450574</xdr:colOff>
      <xdr:row>28</xdr:row>
      <xdr:rowOff>160672</xdr:rowOff>
    </xdr:to>
    <xdr:sp macro="" textlink="">
      <xdr:nvSpPr>
        <xdr:cNvPr id="11" name="TextBox 33">
          <a:extLst>
            <a:ext uri="{FF2B5EF4-FFF2-40B4-BE49-F238E27FC236}">
              <a16:creationId xmlns:a16="http://schemas.microsoft.com/office/drawing/2014/main" id="{B77143F7-CFAA-497C-B018-2C82971D5F2E}"/>
            </a:ext>
          </a:extLst>
        </xdr:cNvPr>
        <xdr:cNvSpPr txBox="1"/>
      </xdr:nvSpPr>
      <xdr:spPr>
        <a:xfrm rot="5400000">
          <a:off x="9877432" y="7044770"/>
          <a:ext cx="480377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20</a:t>
          </a:r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99391</xdr:colOff>
      <xdr:row>82</xdr:row>
      <xdr:rowOff>57983</xdr:rowOff>
    </xdr:from>
    <xdr:to>
      <xdr:col>11</xdr:col>
      <xdr:colOff>461341</xdr:colOff>
      <xdr:row>84</xdr:row>
      <xdr:rowOff>57969</xdr:rowOff>
    </xdr:to>
    <xdr:sp macro="" textlink="">
      <xdr:nvSpPr>
        <xdr:cNvPr id="12" name="TextBox 33">
          <a:extLst>
            <a:ext uri="{FF2B5EF4-FFF2-40B4-BE49-F238E27FC236}">
              <a16:creationId xmlns:a16="http://schemas.microsoft.com/office/drawing/2014/main" id="{AA21D632-80EC-4554-97DE-B5F640E39109}"/>
            </a:ext>
          </a:extLst>
        </xdr:cNvPr>
        <xdr:cNvSpPr txBox="1"/>
      </xdr:nvSpPr>
      <xdr:spPr>
        <a:xfrm rot="5400000">
          <a:off x="9888199" y="21229567"/>
          <a:ext cx="480377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20</a:t>
          </a:r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5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view="pageBreakPreview" topLeftCell="A19" zoomScale="115" zoomScaleNormal="115" zoomScaleSheetLayoutView="115" workbookViewId="0">
      <selection activeCell="N85" sqref="N85"/>
    </sheetView>
  </sheetViews>
  <sheetFormatPr defaultColWidth="9.140625" defaultRowHeight="18.75" x14ac:dyDescent="0.3"/>
  <cols>
    <col min="1" max="1" width="49.5703125" style="2" customWidth="1"/>
    <col min="2" max="4" width="9" style="2" hidden="1" customWidth="1"/>
    <col min="5" max="5" width="9.7109375" style="2" hidden="1" customWidth="1"/>
    <col min="6" max="10" width="9.7109375" style="2" customWidth="1"/>
    <col min="11" max="11" width="49.7109375" style="2" customWidth="1"/>
    <col min="12" max="12" width="8" style="2" customWidth="1"/>
    <col min="13" max="14" width="9.28515625" style="2" customWidth="1"/>
    <col min="15" max="16384" width="9.140625" style="2"/>
  </cols>
  <sheetData>
    <row r="1" spans="1:11" ht="24" customHeight="1" x14ac:dyDescent="0.3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24" customHeight="1" x14ac:dyDescent="0.35">
      <c r="A2" s="47" t="s">
        <v>8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4.5" customHeight="1" x14ac:dyDescent="0.3"/>
    <row r="4" spans="1:11" ht="21" customHeight="1" x14ac:dyDescent="0.3">
      <c r="A4" s="48" t="s">
        <v>1</v>
      </c>
      <c r="B4" s="3">
        <v>2557</v>
      </c>
      <c r="C4" s="3">
        <v>2558</v>
      </c>
      <c r="D4" s="3">
        <v>2559</v>
      </c>
      <c r="E4" s="3">
        <v>2560</v>
      </c>
      <c r="F4" s="3">
        <v>2561</v>
      </c>
      <c r="G4" s="3">
        <v>2562</v>
      </c>
      <c r="H4" s="3">
        <v>2563</v>
      </c>
      <c r="I4" s="3">
        <v>2564</v>
      </c>
      <c r="J4" s="3">
        <v>2565</v>
      </c>
      <c r="K4" s="48" t="s">
        <v>78</v>
      </c>
    </row>
    <row r="5" spans="1:11" ht="21" customHeight="1" x14ac:dyDescent="0.3">
      <c r="A5" s="48"/>
      <c r="B5" s="4" t="s">
        <v>2</v>
      </c>
      <c r="C5" s="4" t="s">
        <v>7</v>
      </c>
      <c r="D5" s="4" t="s">
        <v>10</v>
      </c>
      <c r="E5" s="4" t="s">
        <v>89</v>
      </c>
      <c r="F5" s="4" t="s">
        <v>90</v>
      </c>
      <c r="G5" s="4" t="s">
        <v>119</v>
      </c>
      <c r="H5" s="4" t="s">
        <v>120</v>
      </c>
      <c r="I5" s="4" t="s">
        <v>121</v>
      </c>
      <c r="J5" s="4" t="s">
        <v>122</v>
      </c>
      <c r="K5" s="48"/>
    </row>
    <row r="6" spans="1:11" ht="22.5" customHeight="1" x14ac:dyDescent="0.3">
      <c r="A6" s="5" t="s">
        <v>3</v>
      </c>
      <c r="B6" s="6">
        <v>0.76</v>
      </c>
      <c r="C6" s="6">
        <v>0.77989526627729422</v>
      </c>
      <c r="D6" s="6">
        <v>0.49892852353110706</v>
      </c>
      <c r="E6" s="7">
        <v>0.77938781855170147</v>
      </c>
      <c r="F6" s="7">
        <v>0.72</v>
      </c>
      <c r="G6" s="7">
        <v>0.71</v>
      </c>
      <c r="H6" s="7">
        <v>0.08</v>
      </c>
      <c r="I6" s="7">
        <v>0.48</v>
      </c>
      <c r="J6" s="7">
        <v>0.35</v>
      </c>
      <c r="K6" s="8" t="s">
        <v>4</v>
      </c>
    </row>
    <row r="7" spans="1:11" ht="22.5" customHeight="1" x14ac:dyDescent="0.3">
      <c r="A7" s="9" t="s">
        <v>11</v>
      </c>
      <c r="B7" s="9">
        <v>129.1</v>
      </c>
      <c r="C7" s="9">
        <v>130.96</v>
      </c>
      <c r="D7" s="9">
        <v>131.61000000000001</v>
      </c>
      <c r="E7" s="9">
        <v>132.63999999999999</v>
      </c>
      <c r="F7" s="6">
        <v>133.6</v>
      </c>
      <c r="G7" s="9">
        <v>134.55000000000001</v>
      </c>
      <c r="H7" s="9">
        <v>134.66</v>
      </c>
      <c r="I7" s="9">
        <v>135.31</v>
      </c>
      <c r="J7" s="9">
        <v>135.78</v>
      </c>
      <c r="K7" s="10" t="s">
        <v>34</v>
      </c>
    </row>
    <row r="8" spans="1:11" ht="22.5" customHeight="1" x14ac:dyDescent="0.3">
      <c r="A8" s="9" t="s">
        <v>123</v>
      </c>
      <c r="B8" s="11">
        <v>96</v>
      </c>
      <c r="C8" s="6">
        <f>340964/354514*100</f>
        <v>96.177866036320154</v>
      </c>
      <c r="D8" s="6">
        <f>345179/359220*100</f>
        <v>96.091253270976011</v>
      </c>
      <c r="E8" s="6">
        <f>347984/361905*100</f>
        <v>96.153410425387875</v>
      </c>
      <c r="F8" s="6">
        <f>350690/364319*100</f>
        <v>96.259047702700101</v>
      </c>
      <c r="G8" s="6">
        <f>353368/366745*100</f>
        <v>96.352506509972869</v>
      </c>
      <c r="H8" s="6">
        <v>96.23</v>
      </c>
      <c r="I8" s="6">
        <f>354834/369344*100</f>
        <v>96.071413099982678</v>
      </c>
      <c r="J8" s="6">
        <v>95.91</v>
      </c>
      <c r="K8" s="10" t="s">
        <v>126</v>
      </c>
    </row>
    <row r="9" spans="1:11" ht="22.5" customHeight="1" x14ac:dyDescent="0.3">
      <c r="A9" s="9" t="s">
        <v>99</v>
      </c>
      <c r="B9" s="6">
        <f>0.503630697465173*100</f>
        <v>50.363069746517297</v>
      </c>
      <c r="C9" s="6">
        <f>0.5051024177811*100</f>
        <v>50.51024177811</v>
      </c>
      <c r="D9" s="6">
        <f>0.508200982558291*100</f>
        <v>50.820098255829102</v>
      </c>
      <c r="E9" s="6">
        <f>0.514011286749943*100</f>
        <v>51.401128674994304</v>
      </c>
      <c r="F9" s="6">
        <v>51.836201019765205</v>
      </c>
      <c r="G9" s="6">
        <v>52.35</v>
      </c>
      <c r="H9" s="6">
        <v>53.03</v>
      </c>
      <c r="I9" s="6">
        <v>53.46</v>
      </c>
      <c r="J9" s="6">
        <v>54.67</v>
      </c>
      <c r="K9" s="10" t="s">
        <v>35</v>
      </c>
    </row>
    <row r="10" spans="1:11" ht="22.5" customHeight="1" x14ac:dyDescent="0.3">
      <c r="A10" s="9" t="s">
        <v>124</v>
      </c>
      <c r="B10" s="12" t="s">
        <v>112</v>
      </c>
      <c r="C10" s="12">
        <v>43.44</v>
      </c>
      <c r="D10" s="12">
        <v>42.81</v>
      </c>
      <c r="E10" s="12">
        <v>42.24</v>
      </c>
      <c r="F10" s="12">
        <v>41.76</v>
      </c>
      <c r="G10" s="12">
        <v>41.34</v>
      </c>
      <c r="H10" s="13">
        <f>6543/137595*1000</f>
        <v>47.552600021803116</v>
      </c>
      <c r="I10" s="13">
        <f>6397/178674*1000</f>
        <v>35.802634966475253</v>
      </c>
      <c r="J10" s="13">
        <v>40.630000000000003</v>
      </c>
      <c r="K10" s="10" t="s">
        <v>125</v>
      </c>
    </row>
    <row r="11" spans="1:11" ht="22.5" customHeight="1" x14ac:dyDescent="0.3">
      <c r="A11" s="9" t="s">
        <v>14</v>
      </c>
      <c r="B11" s="9">
        <v>11.46</v>
      </c>
      <c r="C11" s="9">
        <v>10.67</v>
      </c>
      <c r="D11" s="9">
        <v>10.39</v>
      </c>
      <c r="E11" s="6">
        <v>10.15</v>
      </c>
      <c r="F11" s="6">
        <v>9.8000000000000007</v>
      </c>
      <c r="G11" s="6">
        <v>9.3800000000000008</v>
      </c>
      <c r="H11" s="6">
        <v>9.44</v>
      </c>
      <c r="I11" s="6">
        <v>8.83</v>
      </c>
      <c r="J11" s="6">
        <v>8.1199999999999992</v>
      </c>
      <c r="K11" s="10" t="s">
        <v>36</v>
      </c>
    </row>
    <row r="12" spans="1:11" ht="22.5" customHeight="1" x14ac:dyDescent="0.3">
      <c r="A12" s="9" t="s">
        <v>15</v>
      </c>
      <c r="B12" s="9">
        <v>7.25</v>
      </c>
      <c r="C12" s="9">
        <v>7.36</v>
      </c>
      <c r="D12" s="9">
        <v>7.53</v>
      </c>
      <c r="E12" s="6">
        <v>7.5</v>
      </c>
      <c r="F12" s="6">
        <v>7.33</v>
      </c>
      <c r="G12" s="6">
        <v>7.57</v>
      </c>
      <c r="H12" s="6">
        <v>7.6</v>
      </c>
      <c r="I12" s="6">
        <v>8.43</v>
      </c>
      <c r="J12" s="6">
        <v>8.9700000000000006</v>
      </c>
      <c r="K12" s="10" t="s">
        <v>37</v>
      </c>
    </row>
    <row r="13" spans="1:11" ht="22.5" customHeight="1" x14ac:dyDescent="0.3">
      <c r="A13" s="9" t="s">
        <v>16</v>
      </c>
      <c r="B13" s="9">
        <v>9.41</v>
      </c>
      <c r="C13" s="9">
        <v>8.43</v>
      </c>
      <c r="D13" s="9">
        <v>6.42</v>
      </c>
      <c r="E13" s="9">
        <v>7.77</v>
      </c>
      <c r="F13" s="9">
        <v>4.28</v>
      </c>
      <c r="G13" s="6">
        <v>7.1</v>
      </c>
      <c r="H13" s="6">
        <v>5.59</v>
      </c>
      <c r="I13" s="6">
        <v>5.78</v>
      </c>
      <c r="J13" s="6">
        <v>5.25</v>
      </c>
      <c r="K13" s="10" t="s">
        <v>38</v>
      </c>
    </row>
    <row r="14" spans="1:11" ht="22.5" customHeight="1" x14ac:dyDescent="0.3">
      <c r="A14" s="9" t="s">
        <v>17</v>
      </c>
      <c r="B14" s="9">
        <v>25.08</v>
      </c>
      <c r="C14" s="9">
        <v>13.38</v>
      </c>
      <c r="D14" s="9">
        <v>13.66</v>
      </c>
      <c r="E14" s="9">
        <v>13.88</v>
      </c>
      <c r="F14" s="13">
        <v>0</v>
      </c>
      <c r="G14" s="6">
        <v>29.6</v>
      </c>
      <c r="H14" s="6">
        <v>29.4</v>
      </c>
      <c r="I14" s="6">
        <v>31.26</v>
      </c>
      <c r="J14" s="6">
        <v>0</v>
      </c>
      <c r="K14" s="10" t="s">
        <v>39</v>
      </c>
    </row>
    <row r="15" spans="1:11" ht="22.5" customHeight="1" x14ac:dyDescent="0.3">
      <c r="A15" s="9" t="s">
        <v>27</v>
      </c>
      <c r="B15" s="14">
        <v>3443</v>
      </c>
      <c r="C15" s="14">
        <v>3960</v>
      </c>
      <c r="D15" s="14">
        <v>4048</v>
      </c>
      <c r="E15" s="14">
        <v>3333</v>
      </c>
      <c r="F15" s="14">
        <v>2955</v>
      </c>
      <c r="G15" s="14">
        <v>2846</v>
      </c>
      <c r="H15" s="14">
        <v>2460</v>
      </c>
      <c r="I15" s="14">
        <v>2438</v>
      </c>
      <c r="J15" s="14">
        <v>2222</v>
      </c>
      <c r="K15" s="10" t="s">
        <v>127</v>
      </c>
    </row>
    <row r="16" spans="1:11" ht="22.5" customHeight="1" x14ac:dyDescent="0.3">
      <c r="A16" s="9" t="s">
        <v>18</v>
      </c>
      <c r="B16" s="9">
        <v>0.9</v>
      </c>
      <c r="C16" s="6">
        <v>1.26</v>
      </c>
      <c r="D16" s="6">
        <v>1.0777899638524508</v>
      </c>
      <c r="E16" s="6">
        <v>0.72591552796161551</v>
      </c>
      <c r="F16" s="6">
        <v>0.5393804608890812</v>
      </c>
      <c r="G16" s="6">
        <v>0.77577556137155557</v>
      </c>
      <c r="H16" s="6">
        <v>1.7312630771240241</v>
      </c>
      <c r="I16" s="6">
        <v>0.68</v>
      </c>
      <c r="J16" s="6">
        <v>0.49</v>
      </c>
      <c r="K16" s="10" t="s">
        <v>40</v>
      </c>
    </row>
    <row r="17" spans="1:12" ht="22.5" customHeight="1" x14ac:dyDescent="0.3">
      <c r="A17" s="9" t="s">
        <v>19</v>
      </c>
      <c r="B17" s="9">
        <f>100-ตัวชี้วัด!B16</f>
        <v>99.1</v>
      </c>
      <c r="C17" s="6">
        <v>98.61</v>
      </c>
      <c r="D17" s="15">
        <v>64.852175795292027</v>
      </c>
      <c r="E17" s="6">
        <v>64.371233597556895</v>
      </c>
      <c r="F17" s="6">
        <v>64.290849898215782</v>
      </c>
      <c r="G17" s="6">
        <v>62.303827673623388</v>
      </c>
      <c r="H17" s="6">
        <v>64.128494888220189</v>
      </c>
      <c r="I17" s="6">
        <v>66.69</v>
      </c>
      <c r="J17" s="6">
        <v>70.31</v>
      </c>
      <c r="K17" s="10" t="s">
        <v>41</v>
      </c>
    </row>
    <row r="18" spans="1:12" ht="22.5" customHeight="1" x14ac:dyDescent="0.3">
      <c r="A18" s="9" t="s">
        <v>20</v>
      </c>
      <c r="B18" s="11">
        <v>5.5754210217089701</v>
      </c>
      <c r="C18" s="6">
        <v>-0.59490788777594938</v>
      </c>
      <c r="D18" s="6">
        <v>-0.38300448814534543</v>
      </c>
      <c r="E18" s="6">
        <v>0.90801555550459467</v>
      </c>
      <c r="F18" s="6">
        <v>1.4785367287259108</v>
      </c>
      <c r="G18" s="6">
        <v>-1.5820893138577823</v>
      </c>
      <c r="H18" s="6">
        <v>4.5092720102651613</v>
      </c>
      <c r="I18" s="6">
        <v>5.58</v>
      </c>
      <c r="J18" s="6">
        <v>12.12</v>
      </c>
      <c r="K18" s="10" t="s">
        <v>42</v>
      </c>
    </row>
    <row r="19" spans="1:12" ht="22.5" customHeight="1" x14ac:dyDescent="0.3">
      <c r="A19" s="9" t="s">
        <v>21</v>
      </c>
      <c r="B19" s="11">
        <v>69.252735589194103</v>
      </c>
      <c r="C19" s="6">
        <v>67.97</v>
      </c>
      <c r="D19" s="6">
        <v>65.55876154767887</v>
      </c>
      <c r="E19" s="6">
        <v>64.841931245095239</v>
      </c>
      <c r="F19" s="6">
        <v>64.639504250987898</v>
      </c>
      <c r="G19" s="6">
        <v>62.790942990213416</v>
      </c>
      <c r="H19" s="6">
        <v>65.25828604773703</v>
      </c>
      <c r="I19" s="6">
        <v>67.239999999999995</v>
      </c>
      <c r="J19" s="6">
        <v>70.66</v>
      </c>
      <c r="K19" s="10" t="s">
        <v>43</v>
      </c>
    </row>
    <row r="20" spans="1:12" ht="22.5" customHeight="1" x14ac:dyDescent="0.3">
      <c r="A20" s="9" t="s">
        <v>22</v>
      </c>
      <c r="B20" s="9">
        <v>300</v>
      </c>
      <c r="C20" s="9">
        <v>300</v>
      </c>
      <c r="D20" s="9">
        <v>300</v>
      </c>
      <c r="E20" s="9">
        <v>308</v>
      </c>
      <c r="F20" s="9">
        <v>325</v>
      </c>
      <c r="G20" s="9">
        <v>325</v>
      </c>
      <c r="H20" s="9">
        <v>330</v>
      </c>
      <c r="I20" s="9">
        <v>330</v>
      </c>
      <c r="J20" s="9">
        <v>345</v>
      </c>
      <c r="K20" s="10" t="s">
        <v>44</v>
      </c>
    </row>
    <row r="21" spans="1:12" ht="22.5" customHeight="1" x14ac:dyDescent="0.3">
      <c r="A21" s="9" t="s">
        <v>23</v>
      </c>
      <c r="B21" s="9">
        <v>98.61</v>
      </c>
      <c r="C21" s="9">
        <v>95.92</v>
      </c>
      <c r="D21" s="6">
        <v>90.979352986640166</v>
      </c>
      <c r="E21" s="6">
        <v>103.33258527827648</v>
      </c>
      <c r="F21" s="6">
        <v>100.28499772001824</v>
      </c>
      <c r="G21" s="13">
        <v>93.332602259019623</v>
      </c>
      <c r="H21" s="13">
        <v>96.233521657250478</v>
      </c>
      <c r="I21" s="13">
        <f>8786*100/(9027-42)</f>
        <v>97.785197551474681</v>
      </c>
      <c r="J21" s="13">
        <v>97.97</v>
      </c>
      <c r="K21" s="10" t="s">
        <v>45</v>
      </c>
    </row>
    <row r="22" spans="1:12" ht="22.5" customHeight="1" x14ac:dyDescent="0.3">
      <c r="A22" s="9" t="s">
        <v>128</v>
      </c>
      <c r="B22" s="9"/>
      <c r="C22" s="9"/>
      <c r="D22" s="6">
        <v>19.623636027371926</v>
      </c>
      <c r="E22" s="6">
        <v>21.359659090909091</v>
      </c>
      <c r="F22" s="6">
        <v>18.262971318079277</v>
      </c>
      <c r="G22" s="6">
        <v>15.666991507726577</v>
      </c>
      <c r="H22" s="6">
        <v>15.729987203184985</v>
      </c>
      <c r="I22" s="6">
        <v>17.84</v>
      </c>
      <c r="J22" s="6">
        <v>17.75</v>
      </c>
      <c r="K22" s="10" t="s">
        <v>129</v>
      </c>
    </row>
    <row r="23" spans="1:12" ht="22.5" hidden="1" customHeight="1" x14ac:dyDescent="0.3">
      <c r="A23" s="9" t="s">
        <v>24</v>
      </c>
      <c r="B23" s="12" t="s">
        <v>112</v>
      </c>
      <c r="C23" s="12" t="s">
        <v>112</v>
      </c>
      <c r="D23" s="12" t="s">
        <v>112</v>
      </c>
      <c r="E23" s="12" t="s">
        <v>112</v>
      </c>
      <c r="F23" s="12" t="s">
        <v>112</v>
      </c>
      <c r="G23" s="12" t="s">
        <v>112</v>
      </c>
      <c r="H23" s="12" t="s">
        <v>112</v>
      </c>
      <c r="I23" s="12" t="s">
        <v>112</v>
      </c>
      <c r="J23" s="12"/>
      <c r="K23" s="10" t="s">
        <v>46</v>
      </c>
    </row>
    <row r="24" spans="1:12" ht="22.5" hidden="1" customHeight="1" x14ac:dyDescent="0.3">
      <c r="A24" s="9" t="s">
        <v>25</v>
      </c>
      <c r="B24" s="12" t="s">
        <v>112</v>
      </c>
      <c r="C24" s="12" t="s">
        <v>112</v>
      </c>
      <c r="D24" s="12" t="s">
        <v>112</v>
      </c>
      <c r="E24" s="12" t="s">
        <v>112</v>
      </c>
      <c r="F24" s="12" t="s">
        <v>112</v>
      </c>
      <c r="G24" s="12" t="s">
        <v>112</v>
      </c>
      <c r="H24" s="12" t="s">
        <v>112</v>
      </c>
      <c r="I24" s="12" t="s">
        <v>112</v>
      </c>
      <c r="J24" s="12"/>
      <c r="K24" s="10" t="s">
        <v>47</v>
      </c>
    </row>
    <row r="25" spans="1:12" ht="22.5" customHeight="1" x14ac:dyDescent="0.3">
      <c r="A25" s="9" t="s">
        <v>26</v>
      </c>
      <c r="B25" s="9"/>
      <c r="C25" s="9"/>
      <c r="D25" s="9"/>
      <c r="E25" s="9"/>
      <c r="F25" s="9"/>
      <c r="G25" s="9"/>
      <c r="H25" s="9"/>
      <c r="I25" s="9"/>
      <c r="J25" s="9"/>
      <c r="K25" s="10" t="s">
        <v>48</v>
      </c>
    </row>
    <row r="26" spans="1:12" ht="22.5" customHeight="1" x14ac:dyDescent="0.3">
      <c r="A26" s="9" t="s">
        <v>113</v>
      </c>
      <c r="B26" s="9">
        <v>94.56</v>
      </c>
      <c r="C26" s="9">
        <v>93.36</v>
      </c>
      <c r="D26" s="9">
        <v>91.14</v>
      </c>
      <c r="E26" s="9">
        <v>97.14</v>
      </c>
      <c r="F26" s="6">
        <v>15.69</v>
      </c>
      <c r="G26" s="6">
        <v>15.68</v>
      </c>
      <c r="H26" s="6">
        <v>15.29</v>
      </c>
      <c r="I26" s="6">
        <v>15.5</v>
      </c>
      <c r="J26" s="6">
        <v>15.84</v>
      </c>
      <c r="K26" s="10" t="s">
        <v>115</v>
      </c>
    </row>
    <row r="27" spans="1:12" ht="22.5" customHeight="1" x14ac:dyDescent="0.3">
      <c r="A27" s="24" t="s">
        <v>114</v>
      </c>
      <c r="B27" s="24">
        <v>43.55</v>
      </c>
      <c r="C27" s="26">
        <v>44.9</v>
      </c>
      <c r="D27" s="24">
        <v>44.77</v>
      </c>
      <c r="E27" s="24">
        <v>45.28</v>
      </c>
      <c r="F27" s="26">
        <v>7.24</v>
      </c>
      <c r="G27" s="26">
        <v>7.29</v>
      </c>
      <c r="H27" s="26">
        <v>7.55</v>
      </c>
      <c r="I27" s="26">
        <v>7.91</v>
      </c>
      <c r="J27" s="26">
        <v>8.19</v>
      </c>
      <c r="K27" s="39" t="s">
        <v>116</v>
      </c>
      <c r="L27" s="40"/>
    </row>
    <row r="28" spans="1:12" ht="24" customHeight="1" x14ac:dyDescent="0.35">
      <c r="A28" s="47" t="s">
        <v>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2" ht="24" customHeight="1" x14ac:dyDescent="0.35">
      <c r="A29" s="47" t="s">
        <v>9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2" ht="4.5" customHeight="1" x14ac:dyDescent="0.3"/>
    <row r="31" spans="1:12" ht="21" customHeight="1" x14ac:dyDescent="0.3">
      <c r="A31" s="48" t="s">
        <v>1</v>
      </c>
      <c r="B31" s="3">
        <v>2557</v>
      </c>
      <c r="C31" s="3">
        <v>2558</v>
      </c>
      <c r="D31" s="3">
        <v>2559</v>
      </c>
      <c r="E31" s="3">
        <v>2560</v>
      </c>
      <c r="F31" s="3">
        <v>2561</v>
      </c>
      <c r="G31" s="3">
        <v>2562</v>
      </c>
      <c r="H31" s="3">
        <v>2563</v>
      </c>
      <c r="I31" s="3">
        <v>2564</v>
      </c>
      <c r="J31" s="3">
        <v>2565</v>
      </c>
      <c r="K31" s="48" t="s">
        <v>5</v>
      </c>
    </row>
    <row r="32" spans="1:12" ht="21" customHeight="1" x14ac:dyDescent="0.3">
      <c r="A32" s="48"/>
      <c r="B32" s="4" t="s">
        <v>2</v>
      </c>
      <c r="C32" s="4" t="s">
        <v>7</v>
      </c>
      <c r="D32" s="4" t="s">
        <v>10</v>
      </c>
      <c r="E32" s="4" t="s">
        <v>89</v>
      </c>
      <c r="F32" s="4" t="s">
        <v>90</v>
      </c>
      <c r="G32" s="4" t="s">
        <v>119</v>
      </c>
      <c r="H32" s="4" t="s">
        <v>120</v>
      </c>
      <c r="I32" s="4" t="s">
        <v>121</v>
      </c>
      <c r="J32" s="4" t="s">
        <v>122</v>
      </c>
      <c r="K32" s="48"/>
    </row>
    <row r="33" spans="1:11" ht="22.5" customHeight="1" x14ac:dyDescent="0.3">
      <c r="A33" s="5" t="s">
        <v>33</v>
      </c>
      <c r="B33" s="16" t="s">
        <v>112</v>
      </c>
      <c r="C33" s="16">
        <v>27555</v>
      </c>
      <c r="D33" s="16" t="s">
        <v>112</v>
      </c>
      <c r="E33" s="16">
        <v>10024</v>
      </c>
      <c r="F33" s="16" t="s">
        <v>112</v>
      </c>
      <c r="G33" s="16">
        <v>9989</v>
      </c>
      <c r="H33" s="16" t="s">
        <v>112</v>
      </c>
      <c r="I33" s="16">
        <v>11206</v>
      </c>
      <c r="J33" s="16" t="s">
        <v>112</v>
      </c>
      <c r="K33" s="8" t="s">
        <v>49</v>
      </c>
    </row>
    <row r="34" spans="1:11" ht="22.5" customHeight="1" x14ac:dyDescent="0.3">
      <c r="A34" s="9" t="s">
        <v>32</v>
      </c>
      <c r="B34" s="14">
        <v>23342</v>
      </c>
      <c r="C34" s="14">
        <v>21783</v>
      </c>
      <c r="D34" s="14">
        <v>7298</v>
      </c>
      <c r="E34" s="14">
        <v>8245</v>
      </c>
      <c r="F34" s="14">
        <v>7784</v>
      </c>
      <c r="G34" s="14">
        <v>7439</v>
      </c>
      <c r="H34" s="14">
        <v>8464</v>
      </c>
      <c r="I34" s="14">
        <v>9164</v>
      </c>
      <c r="J34" s="14">
        <v>10761.518518518518</v>
      </c>
      <c r="K34" s="10" t="s">
        <v>50</v>
      </c>
    </row>
    <row r="35" spans="1:11" ht="22.5" customHeight="1" x14ac:dyDescent="0.3">
      <c r="A35" s="17" t="s">
        <v>130</v>
      </c>
      <c r="B35" s="9">
        <v>1.58</v>
      </c>
      <c r="C35" s="6">
        <v>-2.0174086135723384</v>
      </c>
      <c r="D35" s="6">
        <v>7.5272466936568136</v>
      </c>
      <c r="E35" s="13">
        <v>0.41880621366153026</v>
      </c>
      <c r="F35" s="13">
        <v>14.002907250937827</v>
      </c>
      <c r="G35" s="13">
        <v>-0.6321119577411517</v>
      </c>
      <c r="H35" s="13">
        <v>-12.115900669894689</v>
      </c>
      <c r="I35" s="13">
        <v>17.274979802459427</v>
      </c>
      <c r="J35" s="18" t="s">
        <v>112</v>
      </c>
      <c r="K35" s="19" t="s">
        <v>77</v>
      </c>
    </row>
    <row r="36" spans="1:11" ht="22.5" customHeight="1" x14ac:dyDescent="0.3">
      <c r="A36" s="17" t="s">
        <v>131</v>
      </c>
      <c r="B36" s="14">
        <v>422054.87400000001</v>
      </c>
      <c r="C36" s="14">
        <v>406548.03</v>
      </c>
      <c r="D36" s="14">
        <v>431064.56599999999</v>
      </c>
      <c r="E36" s="14">
        <v>425315.07199999999</v>
      </c>
      <c r="F36" s="14">
        <v>474813.89199999999</v>
      </c>
      <c r="G36" s="14">
        <v>462207.59600000002</v>
      </c>
      <c r="H36" s="14">
        <v>398096.56</v>
      </c>
      <c r="I36" s="14">
        <v>457735.821</v>
      </c>
      <c r="J36" s="18" t="s">
        <v>112</v>
      </c>
      <c r="K36" s="19" t="s">
        <v>79</v>
      </c>
    </row>
    <row r="37" spans="1:11" ht="22.5" customHeight="1" x14ac:dyDescent="0.3">
      <c r="A37" s="9" t="s">
        <v>31</v>
      </c>
      <c r="B37" s="11">
        <v>57.527221080171934</v>
      </c>
      <c r="C37" s="13">
        <v>57.519865445711083</v>
      </c>
      <c r="D37" s="13">
        <v>57.520762474303865</v>
      </c>
      <c r="E37" s="13">
        <v>57.516695944683235</v>
      </c>
      <c r="F37" s="13">
        <v>56.5</v>
      </c>
      <c r="G37" s="12">
        <v>48.76</v>
      </c>
      <c r="H37" s="13">
        <v>48.77</v>
      </c>
      <c r="I37" s="12">
        <v>48.77</v>
      </c>
      <c r="J37" s="12" t="s">
        <v>112</v>
      </c>
      <c r="K37" s="19" t="s">
        <v>51</v>
      </c>
    </row>
    <row r="38" spans="1:11" ht="22.5" customHeight="1" x14ac:dyDescent="0.3">
      <c r="A38" s="9" t="s">
        <v>101</v>
      </c>
      <c r="B38" s="9"/>
      <c r="C38" s="9"/>
      <c r="D38" s="9"/>
      <c r="E38" s="9"/>
      <c r="F38" s="9"/>
      <c r="G38" s="9"/>
      <c r="H38" s="9"/>
      <c r="I38" s="9"/>
      <c r="J38" s="9"/>
      <c r="K38" s="10" t="s">
        <v>132</v>
      </c>
    </row>
    <row r="39" spans="1:11" ht="22.5" customHeight="1" x14ac:dyDescent="0.3">
      <c r="A39" s="9" t="s">
        <v>102</v>
      </c>
      <c r="B39" s="6">
        <v>4.6145146711023246</v>
      </c>
      <c r="C39" s="6">
        <v>3.703952118488592</v>
      </c>
      <c r="D39" s="6">
        <v>2.3934075717052123</v>
      </c>
      <c r="E39" s="6">
        <v>38.070803825546747</v>
      </c>
      <c r="F39" s="6">
        <v>4.5172106641263072</v>
      </c>
      <c r="G39" s="6">
        <v>2</v>
      </c>
      <c r="H39" s="6">
        <v>1.39</v>
      </c>
      <c r="I39" s="6">
        <v>1.42</v>
      </c>
      <c r="J39" s="6">
        <v>2.14</v>
      </c>
      <c r="K39" s="10" t="s">
        <v>100</v>
      </c>
    </row>
    <row r="40" spans="1:11" ht="22.5" customHeight="1" x14ac:dyDescent="0.3">
      <c r="A40" s="9" t="s">
        <v>133</v>
      </c>
      <c r="B40" s="9"/>
      <c r="C40" s="9"/>
      <c r="D40" s="9"/>
      <c r="E40" s="9"/>
      <c r="F40" s="12" t="s">
        <v>112</v>
      </c>
      <c r="G40" s="12" t="s">
        <v>112</v>
      </c>
      <c r="H40" s="12" t="s">
        <v>112</v>
      </c>
      <c r="I40" s="9">
        <v>96.93</v>
      </c>
      <c r="J40" s="9">
        <v>97.95</v>
      </c>
      <c r="K40" s="10" t="s">
        <v>134</v>
      </c>
    </row>
    <row r="41" spans="1:11" ht="22.5" customHeight="1" x14ac:dyDescent="0.3">
      <c r="A41" s="9" t="s">
        <v>30</v>
      </c>
      <c r="B41" s="11">
        <v>37.169633493953512</v>
      </c>
      <c r="C41" s="11">
        <v>23.5111643611807</v>
      </c>
      <c r="D41" s="11">
        <v>19.018182706081522</v>
      </c>
      <c r="E41" s="11">
        <v>14.273304650686335</v>
      </c>
      <c r="F41" s="6">
        <v>13.23</v>
      </c>
      <c r="G41" s="20" t="s">
        <v>112</v>
      </c>
      <c r="H41" s="21">
        <v>11.49</v>
      </c>
      <c r="I41" s="21">
        <f>53.43/295.91*100</f>
        <v>18.056165726065355</v>
      </c>
      <c r="J41" s="21">
        <v>19.95</v>
      </c>
      <c r="K41" s="10" t="s">
        <v>52</v>
      </c>
    </row>
    <row r="42" spans="1:11" ht="22.5" customHeight="1" x14ac:dyDescent="0.3">
      <c r="A42" s="9" t="s">
        <v>80</v>
      </c>
      <c r="B42" s="11">
        <v>45.732503241164785</v>
      </c>
      <c r="C42" s="11">
        <v>58.838470754819738</v>
      </c>
      <c r="D42" s="11">
        <v>65.78574684203673</v>
      </c>
      <c r="E42" s="11">
        <v>66.127432903093634</v>
      </c>
      <c r="F42" s="6">
        <v>70.73</v>
      </c>
      <c r="G42" s="22" t="s">
        <v>112</v>
      </c>
      <c r="H42" s="6">
        <v>85.16</v>
      </c>
      <c r="I42" s="6">
        <f>252.73/295.91*100</f>
        <v>85.407725321888407</v>
      </c>
      <c r="J42" s="6">
        <v>91.3</v>
      </c>
      <c r="K42" s="10" t="s">
        <v>53</v>
      </c>
    </row>
    <row r="43" spans="1:11" ht="22.5" hidden="1" customHeight="1" x14ac:dyDescent="0.3">
      <c r="A43" s="9" t="s">
        <v>29</v>
      </c>
      <c r="B43" s="11">
        <v>8.5345510378364509</v>
      </c>
      <c r="C43" s="11">
        <v>5.0639363903714196</v>
      </c>
      <c r="D43" s="11">
        <v>4.8720536528193774</v>
      </c>
      <c r="E43" s="11">
        <v>2.9674247080516287</v>
      </c>
      <c r="F43" s="11">
        <v>1.4</v>
      </c>
      <c r="G43" s="1" t="s">
        <v>112</v>
      </c>
      <c r="H43" s="11">
        <v>0.8</v>
      </c>
      <c r="I43" s="23" t="s">
        <v>112</v>
      </c>
      <c r="J43" s="23"/>
      <c r="K43" s="10" t="s">
        <v>54</v>
      </c>
    </row>
    <row r="44" spans="1:11" ht="22.5" customHeight="1" x14ac:dyDescent="0.3">
      <c r="A44" s="9" t="s">
        <v>81</v>
      </c>
      <c r="B44" s="9"/>
      <c r="C44" s="9"/>
      <c r="D44" s="9"/>
      <c r="E44" s="9"/>
      <c r="F44" s="9"/>
      <c r="G44" s="9"/>
      <c r="H44" s="11"/>
      <c r="I44" s="11"/>
      <c r="J44" s="11"/>
      <c r="K44" s="10" t="s">
        <v>87</v>
      </c>
    </row>
    <row r="45" spans="1:11" ht="22.5" customHeight="1" x14ac:dyDescent="0.3">
      <c r="A45" s="9" t="s">
        <v>82</v>
      </c>
      <c r="B45" s="11">
        <v>35.155657879524469</v>
      </c>
      <c r="C45" s="1">
        <v>41.040920223219125</v>
      </c>
      <c r="D45" s="1">
        <v>46.179948643086071</v>
      </c>
      <c r="E45" s="1">
        <v>50.171611457484246</v>
      </c>
      <c r="F45" s="20">
        <v>61.05</v>
      </c>
      <c r="G45" s="20">
        <v>70.03</v>
      </c>
      <c r="H45" s="21">
        <v>80.72</v>
      </c>
      <c r="I45" s="21">
        <v>83.22</v>
      </c>
      <c r="J45" s="21">
        <v>89.68</v>
      </c>
      <c r="K45" s="10" t="s">
        <v>85</v>
      </c>
    </row>
    <row r="46" spans="1:11" ht="22.5" customHeight="1" x14ac:dyDescent="0.3">
      <c r="A46" s="9" t="s">
        <v>135</v>
      </c>
      <c r="B46" s="11"/>
      <c r="C46" s="1"/>
      <c r="D46" s="1"/>
      <c r="E46" s="1"/>
      <c r="F46" s="1"/>
      <c r="G46" s="1"/>
      <c r="H46" s="11"/>
      <c r="I46" s="11"/>
      <c r="J46" s="11"/>
      <c r="K46" s="10" t="s">
        <v>136</v>
      </c>
    </row>
    <row r="47" spans="1:11" ht="22.5" customHeight="1" x14ac:dyDescent="0.3">
      <c r="A47" s="9" t="s">
        <v>82</v>
      </c>
      <c r="B47" s="11"/>
      <c r="C47" s="1"/>
      <c r="D47" s="1"/>
      <c r="E47" s="1"/>
      <c r="F47" s="1" t="s">
        <v>112</v>
      </c>
      <c r="G47" s="1" t="s">
        <v>112</v>
      </c>
      <c r="H47" s="6">
        <v>93.36</v>
      </c>
      <c r="I47" s="6">
        <v>93.4</v>
      </c>
      <c r="J47" s="6">
        <v>96.08</v>
      </c>
      <c r="K47" s="10" t="s">
        <v>137</v>
      </c>
    </row>
    <row r="48" spans="1:11" ht="22.5" customHeight="1" x14ac:dyDescent="0.3">
      <c r="A48" s="9" t="s">
        <v>88</v>
      </c>
      <c r="B48" s="9"/>
      <c r="C48" s="9"/>
      <c r="D48" s="9"/>
      <c r="E48" s="9"/>
      <c r="F48" s="9"/>
      <c r="G48" s="9"/>
      <c r="H48" s="9"/>
      <c r="I48" s="9"/>
      <c r="J48" s="9"/>
      <c r="K48" s="10" t="s">
        <v>84</v>
      </c>
    </row>
    <row r="49" spans="1:11" ht="22.5" customHeight="1" x14ac:dyDescent="0.3">
      <c r="A49" s="9" t="s">
        <v>82</v>
      </c>
      <c r="B49" s="11">
        <v>81.006755570526707</v>
      </c>
      <c r="C49" s="11">
        <v>81.111481548691671</v>
      </c>
      <c r="D49" s="11">
        <v>84.759267928521368</v>
      </c>
      <c r="E49" s="11">
        <v>91.014184184484364</v>
      </c>
      <c r="F49" s="23" t="s">
        <v>112</v>
      </c>
      <c r="G49" s="23" t="s">
        <v>112</v>
      </c>
      <c r="H49" s="13">
        <v>83.81</v>
      </c>
      <c r="I49" s="13">
        <v>87.21</v>
      </c>
      <c r="J49" s="13">
        <v>91.15</v>
      </c>
      <c r="K49" s="10" t="s">
        <v>62</v>
      </c>
    </row>
    <row r="50" spans="1:11" ht="22.5" hidden="1" customHeight="1" x14ac:dyDescent="0.3">
      <c r="A50" s="9" t="s">
        <v>83</v>
      </c>
      <c r="B50" s="9"/>
      <c r="C50" s="9"/>
      <c r="D50" s="9"/>
      <c r="E50" s="9"/>
      <c r="F50" s="9"/>
      <c r="G50" s="9"/>
      <c r="H50" s="9"/>
      <c r="I50" s="9"/>
      <c r="J50" s="9"/>
      <c r="K50" s="10" t="s">
        <v>86</v>
      </c>
    </row>
    <row r="51" spans="1:11" ht="22.5" hidden="1" customHeight="1" x14ac:dyDescent="0.3">
      <c r="A51" s="9" t="s">
        <v>82</v>
      </c>
      <c r="B51" s="11">
        <v>38.879143371390811</v>
      </c>
      <c r="C51" s="1">
        <v>30.519883354363873</v>
      </c>
      <c r="D51" s="1">
        <v>26.725124167943203</v>
      </c>
      <c r="E51" s="1">
        <v>23.32387823505438</v>
      </c>
      <c r="F51" s="1">
        <v>22.86</v>
      </c>
      <c r="G51" s="1">
        <v>23.93</v>
      </c>
      <c r="H51" s="11">
        <v>20</v>
      </c>
      <c r="I51" s="23" t="s">
        <v>112</v>
      </c>
      <c r="J51" s="23"/>
      <c r="K51" s="10" t="s">
        <v>85</v>
      </c>
    </row>
    <row r="52" spans="1:11" ht="22.5" customHeight="1" x14ac:dyDescent="0.3">
      <c r="A52" s="9" t="s">
        <v>97</v>
      </c>
      <c r="B52" s="6">
        <v>1.2465663202197541</v>
      </c>
      <c r="C52" s="6">
        <v>5.3604010979421526</v>
      </c>
      <c r="D52" s="6">
        <v>6.4271784716627369</v>
      </c>
      <c r="E52" s="6">
        <v>9.7900910525161553</v>
      </c>
      <c r="F52" s="6">
        <v>7.2700325418049419</v>
      </c>
      <c r="G52" s="13">
        <v>1.84</v>
      </c>
      <c r="H52" s="13">
        <v>-48.97</v>
      </c>
      <c r="I52" s="13">
        <v>-43.8</v>
      </c>
      <c r="J52" s="13" t="s">
        <v>112</v>
      </c>
      <c r="K52" s="10" t="s">
        <v>98</v>
      </c>
    </row>
    <row r="53" spans="1:11" ht="22.5" customHeight="1" x14ac:dyDescent="0.3">
      <c r="A53" s="9" t="s">
        <v>94</v>
      </c>
      <c r="B53" s="6">
        <v>-0.84084564156152031</v>
      </c>
      <c r="C53" s="6">
        <v>4.665538129420022</v>
      </c>
      <c r="D53" s="6">
        <v>1.93480641604349E-2</v>
      </c>
      <c r="E53" s="13">
        <v>3.85</v>
      </c>
      <c r="F53" s="13">
        <v>-0.3</v>
      </c>
      <c r="G53" s="13">
        <v>-1.06</v>
      </c>
      <c r="H53" s="13">
        <v>-59.73</v>
      </c>
      <c r="I53" s="13">
        <v>-58.16</v>
      </c>
      <c r="J53" s="13" t="s">
        <v>112</v>
      </c>
      <c r="K53" s="10" t="s">
        <v>63</v>
      </c>
    </row>
    <row r="54" spans="1:11" ht="22.5" customHeight="1" x14ac:dyDescent="0.3">
      <c r="A54" s="9" t="s">
        <v>95</v>
      </c>
      <c r="B54" s="9"/>
      <c r="C54" s="9"/>
      <c r="D54" s="9"/>
      <c r="E54" s="9"/>
      <c r="F54" s="9"/>
      <c r="G54" s="9"/>
      <c r="H54" s="9"/>
      <c r="I54" s="9"/>
      <c r="J54" s="9"/>
      <c r="K54" s="10" t="s">
        <v>55</v>
      </c>
    </row>
    <row r="55" spans="1:11" ht="22.5" customHeight="1" x14ac:dyDescent="0.3">
      <c r="A55" s="9" t="s">
        <v>61</v>
      </c>
      <c r="B55" s="6">
        <v>1.5572105619498984</v>
      </c>
      <c r="C55" s="6">
        <v>3.2933333333333334</v>
      </c>
      <c r="D55" s="6">
        <v>-4.9051245643474894</v>
      </c>
      <c r="E55" s="13">
        <v>3.86</v>
      </c>
      <c r="F55" s="13">
        <v>-0.72</v>
      </c>
      <c r="G55" s="13">
        <v>-1.04</v>
      </c>
      <c r="H55" s="13">
        <v>-88.81</v>
      </c>
      <c r="I55" s="13">
        <v>-95.24</v>
      </c>
      <c r="J55" s="13" t="s">
        <v>112</v>
      </c>
      <c r="K55" s="10" t="s">
        <v>64</v>
      </c>
    </row>
    <row r="56" spans="1:11" ht="22.5" customHeight="1" x14ac:dyDescent="0.3">
      <c r="A56" s="9" t="s">
        <v>96</v>
      </c>
      <c r="B56" s="11">
        <v>5.89155370177268</v>
      </c>
      <c r="C56" s="6">
        <v>5.1944854751354015</v>
      </c>
      <c r="D56" s="6">
        <v>5.4762461970512524</v>
      </c>
      <c r="E56" s="6">
        <v>9.1413357000221875</v>
      </c>
      <c r="F56" s="6">
        <v>5.61</v>
      </c>
      <c r="G56" s="6">
        <v>7.39</v>
      </c>
      <c r="H56" s="6">
        <v>5.2</v>
      </c>
      <c r="I56" s="6">
        <v>8.06</v>
      </c>
      <c r="J56" s="6">
        <v>11.64</v>
      </c>
      <c r="K56" s="19" t="s">
        <v>65</v>
      </c>
    </row>
    <row r="57" spans="1:11" ht="22.5" customHeight="1" x14ac:dyDescent="0.3">
      <c r="A57" s="24" t="s">
        <v>28</v>
      </c>
      <c r="B57" s="25">
        <v>15.312517286488507</v>
      </c>
      <c r="C57" s="26">
        <v>14.770054195477481</v>
      </c>
      <c r="D57" s="26">
        <v>14.87231545505513</v>
      </c>
      <c r="E57" s="26">
        <v>14.903023733881518</v>
      </c>
      <c r="F57" s="26">
        <v>14.96554662679873</v>
      </c>
      <c r="G57" s="27">
        <v>15.02</v>
      </c>
      <c r="H57" s="27">
        <f>501352*100/3344375</f>
        <v>14.990902635021492</v>
      </c>
      <c r="I57" s="27">
        <v>14.98</v>
      </c>
      <c r="J57" s="27" t="s">
        <v>112</v>
      </c>
      <c r="K57" s="28" t="s">
        <v>66</v>
      </c>
    </row>
    <row r="58" spans="1:11" ht="24" customHeight="1" x14ac:dyDescent="0.35">
      <c r="A58" s="47" t="s">
        <v>6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1" ht="24" customHeight="1" x14ac:dyDescent="0.35">
      <c r="A59" s="47" t="s">
        <v>9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</row>
    <row r="60" spans="1:11" ht="4.5" customHeight="1" x14ac:dyDescent="0.3"/>
    <row r="61" spans="1:11" ht="21" customHeight="1" x14ac:dyDescent="0.3">
      <c r="A61" s="41" t="s">
        <v>1</v>
      </c>
      <c r="B61" s="42"/>
      <c r="C61" s="42"/>
      <c r="D61" s="29"/>
      <c r="E61" s="42" t="s">
        <v>78</v>
      </c>
      <c r="F61" s="42"/>
      <c r="G61" s="42"/>
      <c r="H61" s="42"/>
      <c r="I61" s="42"/>
      <c r="J61" s="42"/>
      <c r="K61" s="45"/>
    </row>
    <row r="62" spans="1:11" ht="21" customHeight="1" x14ac:dyDescent="0.3">
      <c r="A62" s="43"/>
      <c r="B62" s="44"/>
      <c r="C62" s="44"/>
      <c r="D62" s="30"/>
      <c r="E62" s="44"/>
      <c r="F62" s="44"/>
      <c r="G62" s="44"/>
      <c r="H62" s="44"/>
      <c r="I62" s="44"/>
      <c r="J62" s="44"/>
      <c r="K62" s="46"/>
    </row>
    <row r="63" spans="1:11" ht="21.75" customHeight="1" x14ac:dyDescent="0.3">
      <c r="A63" s="53"/>
      <c r="B63" s="49"/>
      <c r="C63" s="49"/>
      <c r="D63" s="31"/>
      <c r="E63" s="49" t="s">
        <v>93</v>
      </c>
      <c r="F63" s="49"/>
      <c r="G63" s="49"/>
      <c r="H63" s="49"/>
      <c r="I63" s="49"/>
      <c r="J63" s="49"/>
      <c r="K63" s="50"/>
    </row>
    <row r="64" spans="1:11" ht="21.75" customHeight="1" x14ac:dyDescent="0.3">
      <c r="A64" s="54" t="s">
        <v>91</v>
      </c>
      <c r="B64" s="55"/>
      <c r="C64" s="55"/>
      <c r="D64" s="32"/>
      <c r="E64" s="51" t="s">
        <v>92</v>
      </c>
      <c r="F64" s="51"/>
      <c r="G64" s="51"/>
      <c r="H64" s="51"/>
      <c r="I64" s="51"/>
      <c r="J64" s="51"/>
      <c r="K64" s="52"/>
    </row>
    <row r="65" spans="1:11" ht="21.75" customHeight="1" x14ac:dyDescent="0.3">
      <c r="A65" s="56" t="s">
        <v>12</v>
      </c>
      <c r="B65" s="51"/>
      <c r="C65" s="51"/>
      <c r="D65" s="32"/>
      <c r="E65" s="51" t="s">
        <v>13</v>
      </c>
      <c r="F65" s="51"/>
      <c r="G65" s="51"/>
      <c r="H65" s="51"/>
      <c r="I65" s="51"/>
      <c r="J65" s="51"/>
      <c r="K65" s="52"/>
    </row>
    <row r="66" spans="1:11" ht="21.75" customHeight="1" x14ac:dyDescent="0.3">
      <c r="A66" s="35" t="s">
        <v>106</v>
      </c>
      <c r="B66" s="33"/>
      <c r="C66" s="33"/>
      <c r="D66" s="32"/>
      <c r="E66" s="33" t="s">
        <v>107</v>
      </c>
      <c r="F66" s="33"/>
      <c r="G66" s="33"/>
      <c r="H66" s="33"/>
      <c r="I66" s="33"/>
      <c r="J66" s="33"/>
      <c r="K66" s="34"/>
    </row>
    <row r="67" spans="1:11" ht="21.75" customHeight="1" x14ac:dyDescent="0.3">
      <c r="A67" s="35" t="s">
        <v>117</v>
      </c>
      <c r="B67" s="33"/>
      <c r="C67" s="33"/>
      <c r="D67" s="32"/>
      <c r="E67" s="33" t="s">
        <v>74</v>
      </c>
      <c r="F67" s="33"/>
      <c r="G67" s="33"/>
      <c r="H67" s="33"/>
      <c r="I67" s="33"/>
      <c r="J67" s="33"/>
      <c r="K67" s="34"/>
    </row>
    <row r="68" spans="1:11" ht="21.75" customHeight="1" x14ac:dyDescent="0.3">
      <c r="A68" s="35" t="s">
        <v>105</v>
      </c>
      <c r="B68" s="33"/>
      <c r="C68" s="33"/>
      <c r="D68" s="32"/>
      <c r="E68" s="33" t="s">
        <v>108</v>
      </c>
      <c r="F68" s="33"/>
      <c r="G68" s="33"/>
      <c r="H68" s="33"/>
      <c r="I68" s="33"/>
      <c r="J68" s="33"/>
      <c r="K68" s="34"/>
    </row>
    <row r="69" spans="1:11" ht="21.75" customHeight="1" x14ac:dyDescent="0.3">
      <c r="A69" s="35" t="s">
        <v>56</v>
      </c>
      <c r="B69" s="33"/>
      <c r="C69" s="33"/>
      <c r="D69" s="32"/>
      <c r="E69" s="33" t="s">
        <v>76</v>
      </c>
      <c r="F69" s="33"/>
      <c r="G69" s="33"/>
      <c r="H69" s="33"/>
      <c r="I69" s="33"/>
      <c r="J69" s="33"/>
      <c r="K69" s="34"/>
    </row>
    <row r="70" spans="1:11" ht="21.75" customHeight="1" x14ac:dyDescent="0.3">
      <c r="A70" s="35"/>
      <c r="B70" s="33"/>
      <c r="C70" s="33"/>
      <c r="D70" s="32"/>
      <c r="E70" s="32" t="s">
        <v>111</v>
      </c>
      <c r="F70" s="32"/>
      <c r="G70" s="32"/>
      <c r="H70" s="32"/>
      <c r="I70" s="32"/>
      <c r="J70" s="32"/>
      <c r="K70" s="36"/>
    </row>
    <row r="71" spans="1:11" ht="21.75" customHeight="1" x14ac:dyDescent="0.3">
      <c r="A71" s="37" t="s">
        <v>118</v>
      </c>
      <c r="B71" s="32"/>
      <c r="C71" s="32"/>
      <c r="D71" s="32"/>
      <c r="E71" s="32" t="s">
        <v>75</v>
      </c>
      <c r="F71" s="32"/>
      <c r="G71" s="32"/>
      <c r="H71" s="32"/>
      <c r="I71" s="32"/>
      <c r="J71" s="32"/>
      <c r="K71" s="36"/>
    </row>
    <row r="72" spans="1:11" ht="21.75" customHeight="1" x14ac:dyDescent="0.3">
      <c r="A72" s="37" t="s">
        <v>57</v>
      </c>
      <c r="B72" s="32"/>
      <c r="C72" s="32"/>
      <c r="D72" s="32"/>
      <c r="E72" s="32" t="s">
        <v>58</v>
      </c>
      <c r="F72" s="32"/>
      <c r="G72" s="32"/>
      <c r="H72" s="32"/>
      <c r="I72" s="32"/>
      <c r="J72" s="32"/>
      <c r="K72" s="36"/>
    </row>
    <row r="73" spans="1:11" ht="21.75" customHeight="1" x14ac:dyDescent="0.3">
      <c r="A73" s="37" t="s">
        <v>59</v>
      </c>
      <c r="B73" s="32"/>
      <c r="C73" s="32"/>
      <c r="D73" s="32"/>
      <c r="E73" s="32" t="s">
        <v>60</v>
      </c>
      <c r="F73" s="32"/>
      <c r="G73" s="32"/>
      <c r="H73" s="32"/>
      <c r="I73" s="32"/>
      <c r="J73" s="32"/>
      <c r="K73" s="36"/>
    </row>
    <row r="74" spans="1:11" ht="21.75" customHeight="1" x14ac:dyDescent="0.3">
      <c r="A74" s="37" t="s">
        <v>104</v>
      </c>
      <c r="B74" s="32"/>
      <c r="C74" s="32"/>
      <c r="D74" s="32"/>
      <c r="E74" s="32" t="s">
        <v>109</v>
      </c>
      <c r="F74" s="32"/>
      <c r="G74" s="32"/>
      <c r="H74" s="32"/>
      <c r="I74" s="32"/>
      <c r="J74" s="32"/>
      <c r="K74" s="36"/>
    </row>
    <row r="75" spans="1:11" ht="21.75" customHeight="1" x14ac:dyDescent="0.3">
      <c r="A75" s="37"/>
      <c r="B75" s="32"/>
      <c r="C75" s="32"/>
      <c r="D75" s="32"/>
      <c r="E75" s="32" t="s">
        <v>68</v>
      </c>
      <c r="F75" s="32"/>
      <c r="G75" s="32"/>
      <c r="H75" s="32"/>
      <c r="I75" s="32"/>
      <c r="J75" s="32"/>
      <c r="K75" s="36"/>
    </row>
    <row r="76" spans="1:11" ht="21.75" customHeight="1" x14ac:dyDescent="0.3">
      <c r="A76" s="37" t="s">
        <v>67</v>
      </c>
      <c r="B76" s="32"/>
      <c r="C76" s="32"/>
      <c r="D76" s="32"/>
      <c r="E76" s="32" t="s">
        <v>69</v>
      </c>
      <c r="F76" s="32"/>
      <c r="G76" s="32"/>
      <c r="H76" s="32"/>
      <c r="I76" s="32"/>
      <c r="J76" s="32"/>
      <c r="K76" s="36"/>
    </row>
    <row r="77" spans="1:11" ht="21.75" customHeight="1" x14ac:dyDescent="0.3">
      <c r="A77" s="37" t="s">
        <v>70</v>
      </c>
      <c r="B77" s="32"/>
      <c r="C77" s="32"/>
      <c r="D77" s="32"/>
      <c r="E77" s="32" t="s">
        <v>71</v>
      </c>
      <c r="F77" s="32"/>
      <c r="G77" s="32"/>
      <c r="H77" s="32"/>
      <c r="I77" s="32"/>
      <c r="J77" s="32"/>
      <c r="K77" s="36"/>
    </row>
    <row r="78" spans="1:11" ht="21.75" customHeight="1" x14ac:dyDescent="0.3">
      <c r="A78" s="37" t="s">
        <v>103</v>
      </c>
      <c r="B78" s="32"/>
      <c r="C78" s="32"/>
      <c r="D78" s="32"/>
      <c r="E78" s="32" t="s">
        <v>110</v>
      </c>
      <c r="F78" s="32"/>
      <c r="G78" s="32"/>
      <c r="H78" s="32"/>
      <c r="I78" s="32"/>
      <c r="J78" s="32"/>
      <c r="K78" s="36"/>
    </row>
    <row r="79" spans="1:11" x14ac:dyDescent="0.3">
      <c r="A79" s="37" t="s">
        <v>72</v>
      </c>
      <c r="B79" s="32"/>
      <c r="C79" s="32"/>
      <c r="D79" s="32"/>
      <c r="E79" s="32" t="s">
        <v>73</v>
      </c>
      <c r="F79" s="32"/>
      <c r="G79" s="32"/>
      <c r="H79" s="32"/>
      <c r="I79" s="32"/>
      <c r="J79" s="32"/>
      <c r="K79" s="36"/>
    </row>
    <row r="80" spans="1:11" x14ac:dyDescent="0.3">
      <c r="A80" s="57"/>
      <c r="B80" s="58"/>
      <c r="C80" s="58"/>
      <c r="D80" s="32"/>
      <c r="E80" s="58"/>
      <c r="F80" s="58"/>
      <c r="G80" s="58"/>
      <c r="H80" s="58"/>
      <c r="I80" s="58"/>
      <c r="J80" s="58"/>
      <c r="K80" s="61"/>
    </row>
    <row r="81" spans="1:11" x14ac:dyDescent="0.3">
      <c r="A81" s="57"/>
      <c r="B81" s="58"/>
      <c r="C81" s="58"/>
      <c r="D81" s="32"/>
      <c r="E81" s="58"/>
      <c r="F81" s="58"/>
      <c r="G81" s="58"/>
      <c r="H81" s="58"/>
      <c r="I81" s="58"/>
      <c r="J81" s="58"/>
      <c r="K81" s="61"/>
    </row>
    <row r="82" spans="1:11" x14ac:dyDescent="0.3">
      <c r="A82" s="57"/>
      <c r="B82" s="58"/>
      <c r="C82" s="58"/>
      <c r="D82" s="32"/>
      <c r="E82" s="58"/>
      <c r="F82" s="58"/>
      <c r="G82" s="58"/>
      <c r="H82" s="58"/>
      <c r="I82" s="58"/>
      <c r="J82" s="58"/>
      <c r="K82" s="61"/>
    </row>
    <row r="83" spans="1:11" x14ac:dyDescent="0.3">
      <c r="A83" s="57"/>
      <c r="B83" s="58"/>
      <c r="C83" s="58"/>
      <c r="D83" s="32"/>
      <c r="E83" s="58"/>
      <c r="F83" s="58"/>
      <c r="G83" s="58"/>
      <c r="H83" s="58"/>
      <c r="I83" s="58"/>
      <c r="J83" s="58"/>
      <c r="K83" s="61"/>
    </row>
    <row r="84" spans="1:11" x14ac:dyDescent="0.3">
      <c r="A84" s="59"/>
      <c r="B84" s="60"/>
      <c r="C84" s="60"/>
      <c r="D84" s="38"/>
      <c r="E84" s="60"/>
      <c r="F84" s="60"/>
      <c r="G84" s="60"/>
      <c r="H84" s="60"/>
      <c r="I84" s="60"/>
      <c r="J84" s="60"/>
      <c r="K84" s="62"/>
    </row>
  </sheetData>
  <mergeCells count="28">
    <mergeCell ref="E83:K83"/>
    <mergeCell ref="E84:K84"/>
    <mergeCell ref="E80:K80"/>
    <mergeCell ref="E81:K81"/>
    <mergeCell ref="E82:K82"/>
    <mergeCell ref="A81:C81"/>
    <mergeCell ref="A82:C82"/>
    <mergeCell ref="A80:C80"/>
    <mergeCell ref="A83:C83"/>
    <mergeCell ref="A84:C84"/>
    <mergeCell ref="E63:K63"/>
    <mergeCell ref="E64:K64"/>
    <mergeCell ref="A63:C63"/>
    <mergeCell ref="A64:C64"/>
    <mergeCell ref="A65:C65"/>
    <mergeCell ref="E65:K65"/>
    <mergeCell ref="A61:C62"/>
    <mergeCell ref="E61:K62"/>
    <mergeCell ref="A1:K1"/>
    <mergeCell ref="A2:K2"/>
    <mergeCell ref="A58:K58"/>
    <mergeCell ref="A59:K59"/>
    <mergeCell ref="A4:A5"/>
    <mergeCell ref="K4:K5"/>
    <mergeCell ref="A28:K28"/>
    <mergeCell ref="A29:K29"/>
    <mergeCell ref="A31:A32"/>
    <mergeCell ref="K31:K32"/>
  </mergeCells>
  <phoneticPr fontId="0" type="noConversion"/>
  <printOptions horizontalCentered="1"/>
  <pageMargins left="0.35433070866141703" right="0.35433070866141703" top="0.55000000000000004" bottom="0" header="0.511811023622047" footer="0.511811023622047"/>
  <pageSetup paperSize="9" scale="94" orientation="landscape" r:id="rId1"/>
  <headerFooter alignWithMargins="0"/>
  <rowBreaks count="2" manualBreakCount="2">
    <brk id="27" max="10" man="1"/>
    <brk id="5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ตัวชี้วัด</vt:lpstr>
      <vt:lpstr>ตัวชี้วัด!Print_Area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2023-11-03T08:48:08Z</cp:lastPrinted>
  <dcterms:created xsi:type="dcterms:W3CDTF">2006-02-23T04:03:34Z</dcterms:created>
  <dcterms:modified xsi:type="dcterms:W3CDTF">2023-11-03T08:48:12Z</dcterms:modified>
</cp:coreProperties>
</file>