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T-5.6 ok" sheetId="1" r:id="rId1"/>
  </sheets>
  <externalReferences>
    <externalReference r:id="rId4"/>
  </externalReferences>
  <definedNames>
    <definedName name="_xlnm.Print_Area" localSheetId="0">'T-5.6 ok'!$A$1:$Q$26</definedName>
  </definedNames>
  <calcPr fullCalcOnLoad="1"/>
</workbook>
</file>

<file path=xl/sharedStrings.xml><?xml version="1.0" encoding="utf-8"?>
<sst xmlns="http://schemas.openxmlformats.org/spreadsheetml/2006/main" count="64" uniqueCount="39">
  <si>
    <t>ตาราง</t>
  </si>
  <si>
    <t>เจ้าหน้าที่ทางการแพทย์ของรัฐบาล เป็นรายอำเภอ พ.ศ. 2559</t>
  </si>
  <si>
    <t>Table</t>
  </si>
  <si>
    <t>Medical Personnel in the Government by District: 2016</t>
  </si>
  <si>
    <t>อำเภอ</t>
  </si>
  <si>
    <t>เจ้าหน้าที่ทางการแพทย์</t>
  </si>
  <si>
    <t>ประชากรต่อเจ้าหน้าที่ทางการแพทย์ 1 คน</t>
  </si>
  <si>
    <t>District</t>
  </si>
  <si>
    <t>Medical personnels</t>
  </si>
  <si>
    <t>Population per medical personnel</t>
  </si>
  <si>
    <t>แพทย์</t>
  </si>
  <si>
    <t>ทันตแพทย์</t>
  </si>
  <si>
    <t>เภสัชกร</t>
  </si>
  <si>
    <t>พยาบาล</t>
  </si>
  <si>
    <t>พยาบาลเทคนิค</t>
  </si>
  <si>
    <t>Physician</t>
  </si>
  <si>
    <t>Dentist</t>
  </si>
  <si>
    <t>Pharmacist</t>
  </si>
  <si>
    <t>Nurse</t>
  </si>
  <si>
    <t>Technical nurse</t>
  </si>
  <si>
    <t>รวมยอด</t>
  </si>
  <si>
    <t>-</t>
  </si>
  <si>
    <t>Total</t>
  </si>
  <si>
    <t>เมืองปราจีนบุรี</t>
  </si>
  <si>
    <t>Muang Prachin Buri</t>
  </si>
  <si>
    <t>กบินทร์บุรี</t>
  </si>
  <si>
    <t>Kabin Buri</t>
  </si>
  <si>
    <t>นาดี</t>
  </si>
  <si>
    <t>Na Di</t>
  </si>
  <si>
    <t>บ้านสร้าง</t>
  </si>
  <si>
    <t>Ban Sang</t>
  </si>
  <si>
    <t>ประจันตคาม</t>
  </si>
  <si>
    <t>PrachantaKham</t>
  </si>
  <si>
    <t>ศรีมหาโพธิ</t>
  </si>
  <si>
    <t>Si Maha Phot</t>
  </si>
  <si>
    <t>ศรีมโหสถ</t>
  </si>
  <si>
    <t>Si Maho Sot</t>
  </si>
  <si>
    <t xml:space="preserve">     ที่มา:   สำนักงานสาธารณสุขจังหวัดปราจีนบุรี</t>
  </si>
  <si>
    <t xml:space="preserve"> Source:   Prachinburi Provincial Health Office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</si>
</sst>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3"/>
      <name val="TH SarabunPSK"/>
      <family val="2"/>
    </font>
    <font>
      <sz val="10"/>
      <color indexed="8"/>
      <name val="MS Sans Serif"/>
      <family val="2"/>
    </font>
    <font>
      <sz val="10"/>
      <name val="Arial "/>
      <family val="0"/>
    </font>
    <font>
      <b/>
      <sz val="13"/>
      <color indexed="8"/>
      <name val="TH SarabunPSK"/>
      <family val="0"/>
    </font>
    <font>
      <b/>
      <sz val="13"/>
      <color indexed="9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4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25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29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29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 quotePrefix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1" fillId="0" borderId="0" xfId="0" applyFont="1" applyBorder="1" applyAlignment="1" quotePrefix="1">
      <alignment horizontal="left"/>
    </xf>
    <xf numFmtId="0" fontId="22" fillId="0" borderId="1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 quotePrefix="1">
      <alignment horizontal="left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8" xfId="0" applyFont="1" applyBorder="1" applyAlignment="1">
      <alignment horizontal="right" vertical="center" indent="2"/>
    </xf>
    <xf numFmtId="0" fontId="22" fillId="0" borderId="14" xfId="0" applyFont="1" applyBorder="1" applyAlignment="1">
      <alignment horizontal="right" vertical="center" indent="2"/>
    </xf>
    <xf numFmtId="0" fontId="22" fillId="0" borderId="19" xfId="0" applyFont="1" applyBorder="1" applyAlignment="1">
      <alignment horizontal="right" vertical="center" indent="2"/>
    </xf>
    <xf numFmtId="4" fontId="22" fillId="0" borderId="18" xfId="0" applyNumberFormat="1" applyFont="1" applyBorder="1" applyAlignment="1">
      <alignment horizontal="right" vertical="center" indent="1"/>
    </xf>
    <xf numFmtId="4" fontId="22" fillId="0" borderId="14" xfId="0" applyNumberFormat="1" applyFont="1" applyBorder="1" applyAlignment="1">
      <alignment horizontal="right" vertical="center" inden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>
      <alignment horizontal="right" vertical="center" indent="2"/>
    </xf>
    <xf numFmtId="0" fontId="21" fillId="0" borderId="14" xfId="0" applyFont="1" applyBorder="1" applyAlignment="1">
      <alignment horizontal="right" vertical="center" indent="2"/>
    </xf>
    <xf numFmtId="0" fontId="21" fillId="0" borderId="19" xfId="0" applyFont="1" applyBorder="1" applyAlignment="1">
      <alignment horizontal="right" vertical="center" indent="2"/>
    </xf>
    <xf numFmtId="4" fontId="21" fillId="0" borderId="18" xfId="0" applyNumberFormat="1" applyFont="1" applyBorder="1" applyAlignment="1">
      <alignment horizontal="right" vertical="center" indent="1"/>
    </xf>
    <xf numFmtId="4" fontId="21" fillId="0" borderId="14" xfId="0" applyNumberFormat="1" applyFont="1" applyBorder="1" applyAlignment="1">
      <alignment horizontal="right" vertical="center" indent="1"/>
    </xf>
    <xf numFmtId="0" fontId="23" fillId="0" borderId="0" xfId="0" applyFont="1" applyBorder="1" applyAlignment="1">
      <alignment horizontal="left" vertical="center" inden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1" fillId="0" borderId="13" xfId="0" applyFont="1" applyBorder="1" applyAlignment="1" quotePrefix="1">
      <alignment horizontal="left"/>
    </xf>
    <xf numFmtId="0" fontId="21" fillId="0" borderId="13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10" xfId="0" applyFont="1" applyBorder="1" applyAlignment="1" quotePrefix="1">
      <alignment horizontal="left"/>
    </xf>
    <xf numFmtId="0" fontId="21" fillId="0" borderId="10" xfId="0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นอก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 6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1257300</xdr:colOff>
      <xdr:row>0</xdr:row>
      <xdr:rowOff>0</xdr:rowOff>
    </xdr:from>
    <xdr:to>
      <xdr:col>23</xdr:col>
      <xdr:colOff>266700</xdr:colOff>
      <xdr:row>26</xdr:row>
      <xdr:rowOff>133350</xdr:rowOff>
    </xdr:to>
    <xdr:grpSp>
      <xdr:nvGrpSpPr>
        <xdr:cNvPr id="1" name="Group 165"/>
        <xdr:cNvGrpSpPr>
          <a:grpSpLocks/>
        </xdr:cNvGrpSpPr>
      </xdr:nvGrpSpPr>
      <xdr:grpSpPr>
        <a:xfrm>
          <a:off x="9496425" y="0"/>
          <a:ext cx="4676775" cy="6743700"/>
          <a:chOff x="990" y="1"/>
          <a:chExt cx="354" cy="690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08" y="478"/>
            <a:ext cx="36" cy="1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Health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0" y="649"/>
            <a:ext cx="62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5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7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5" y="326"/>
            <a:ext cx="650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26;&#3656;&#3591;&#3617;&#3629;&#3610;&#3591;&#3634;&#3609;&#3651;&#3627;&#3657;&#3648;&#3611;&#3657;&#3634;\7.&#3619;&#3634;&#3618;&#3591;&#3634;&#3609;&#3626;&#3606;&#3636;&#3605;&#3636;&#3592;&#3633;&#3591;&#3627;&#3623;&#3633;&#3604;\&#3648;&#3621;&#3656;&#3617;&#3619;&#3634;&#3618;&#3591;&#3634;&#3609;&#3626;&#3606;&#3636;&#3605;&#3636;%20%202560%20final\&#3626;&#3656;&#3623;&#3609;&#3648;&#3609;&#3639;&#3657;&#3629;&#3627;&#3634;\&#3605;&#3634;&#3619;&#3634;&#3591;&#3626;&#3606;&#3636;&#3605;&#3636;%20-21%20&#3626;&#3634;&#3586;&#3634;\5.&#3626;&#3606;&#3636;&#3605;&#3636;&#3626;&#3640;&#3586;&#3616;&#3634;&#361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5.1 ok"/>
      <sheetName val="T-5.2 ok"/>
      <sheetName val="T-5.3 OK"/>
      <sheetName val="T-5.4 OKแก้ไข"/>
      <sheetName val="T-5.5 ok"/>
      <sheetName val="T-5.6 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zoomScalePageLayoutView="0" workbookViewId="0" topLeftCell="A1">
      <selection activeCell="K15" sqref="K15"/>
    </sheetView>
  </sheetViews>
  <sheetFormatPr defaultColWidth="9.140625" defaultRowHeight="21.75"/>
  <cols>
    <col min="1" max="1" width="1.7109375" style="7" customWidth="1"/>
    <col min="2" max="2" width="6.00390625" style="7" customWidth="1"/>
    <col min="3" max="3" width="4.421875" style="7" customWidth="1"/>
    <col min="4" max="4" width="6.8515625" style="7" customWidth="1"/>
    <col min="5" max="8" width="10.140625" style="7" customWidth="1"/>
    <col min="9" max="9" width="12.00390625" style="7" customWidth="1"/>
    <col min="10" max="13" width="10.00390625" style="7" customWidth="1"/>
    <col min="14" max="14" width="12.00390625" style="7" customWidth="1"/>
    <col min="15" max="15" width="19.00390625" style="7" customWidth="1"/>
    <col min="16" max="16" width="2.28125" style="6" customWidth="1"/>
    <col min="17" max="17" width="8.8515625" style="6" customWidth="1"/>
    <col min="18" max="16384" width="9.140625" style="6" customWidth="1"/>
  </cols>
  <sheetData>
    <row r="1" spans="1:15" s="3" customFormat="1" ht="21.75">
      <c r="A1" s="1"/>
      <c r="B1" s="1" t="s">
        <v>0</v>
      </c>
      <c r="C1" s="2">
        <v>5.6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5" customFormat="1" ht="21.75">
      <c r="A2" s="4"/>
      <c r="B2" s="1" t="s">
        <v>2</v>
      </c>
      <c r="C2" s="2">
        <v>5.6</v>
      </c>
      <c r="D2" s="1" t="s">
        <v>3</v>
      </c>
      <c r="E2" s="1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6" s="13" customFormat="1" ht="24.75" customHeight="1">
      <c r="A4" s="8" t="s">
        <v>4</v>
      </c>
      <c r="B4" s="8"/>
      <c r="C4" s="8"/>
      <c r="D4" s="8"/>
      <c r="E4" s="9" t="s">
        <v>5</v>
      </c>
      <c r="F4" s="10"/>
      <c r="G4" s="10"/>
      <c r="H4" s="10"/>
      <c r="I4" s="10"/>
      <c r="J4" s="9" t="s">
        <v>6</v>
      </c>
      <c r="K4" s="10"/>
      <c r="L4" s="10"/>
      <c r="M4" s="10"/>
      <c r="N4" s="10"/>
      <c r="O4" s="11" t="s">
        <v>7</v>
      </c>
      <c r="P4" s="12"/>
    </row>
    <row r="5" spans="1:15" s="13" customFormat="1" ht="21.75" customHeight="1">
      <c r="A5" s="14"/>
      <c r="B5" s="14"/>
      <c r="C5" s="14"/>
      <c r="D5" s="14"/>
      <c r="E5" s="15" t="s">
        <v>8</v>
      </c>
      <c r="F5" s="16"/>
      <c r="G5" s="16"/>
      <c r="H5" s="16"/>
      <c r="I5" s="16"/>
      <c r="J5" s="15" t="s">
        <v>9</v>
      </c>
      <c r="K5" s="16"/>
      <c r="L5" s="16"/>
      <c r="M5" s="16"/>
      <c r="N5" s="16"/>
      <c r="O5" s="17"/>
    </row>
    <row r="6" spans="1:15" s="13" customFormat="1" ht="21.75" customHeight="1">
      <c r="A6" s="14"/>
      <c r="B6" s="14"/>
      <c r="C6" s="14"/>
      <c r="D6" s="14"/>
      <c r="E6" s="18" t="s">
        <v>10</v>
      </c>
      <c r="F6" s="18" t="s">
        <v>11</v>
      </c>
      <c r="G6" s="18" t="s">
        <v>12</v>
      </c>
      <c r="H6" s="18" t="s">
        <v>13</v>
      </c>
      <c r="I6" s="18" t="s">
        <v>14</v>
      </c>
      <c r="J6" s="18" t="s">
        <v>10</v>
      </c>
      <c r="K6" s="18" t="s">
        <v>11</v>
      </c>
      <c r="L6" s="18" t="s">
        <v>12</v>
      </c>
      <c r="M6" s="18" t="s">
        <v>13</v>
      </c>
      <c r="N6" s="18" t="s">
        <v>14</v>
      </c>
      <c r="O6" s="17"/>
    </row>
    <row r="7" spans="1:15" s="13" customFormat="1" ht="21.75" customHeight="1">
      <c r="A7" s="19"/>
      <c r="B7" s="19"/>
      <c r="C7" s="19"/>
      <c r="D7" s="19"/>
      <c r="E7" s="20" t="s">
        <v>15</v>
      </c>
      <c r="F7" s="20" t="s">
        <v>16</v>
      </c>
      <c r="G7" s="20" t="s">
        <v>17</v>
      </c>
      <c r="H7" s="20" t="s">
        <v>18</v>
      </c>
      <c r="I7" s="20" t="s">
        <v>19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1"/>
    </row>
    <row r="8" spans="1:15" s="13" customFormat="1" ht="3" customHeight="1">
      <c r="A8" s="22"/>
      <c r="B8" s="23"/>
      <c r="C8" s="23"/>
      <c r="D8" s="24"/>
      <c r="E8" s="25"/>
      <c r="F8" s="26"/>
      <c r="G8" s="25"/>
      <c r="H8" s="27"/>
      <c r="I8" s="26"/>
      <c r="J8" s="25"/>
      <c r="K8" s="26"/>
      <c r="L8" s="26"/>
      <c r="M8" s="25"/>
      <c r="N8" s="25"/>
      <c r="O8" s="28"/>
    </row>
    <row r="9" spans="1:15" s="38" customFormat="1" ht="27" customHeight="1">
      <c r="A9" s="29"/>
      <c r="B9" s="30" t="s">
        <v>20</v>
      </c>
      <c r="C9" s="30"/>
      <c r="D9" s="31"/>
      <c r="E9" s="32">
        <v>230</v>
      </c>
      <c r="F9" s="33">
        <v>35</v>
      </c>
      <c r="G9" s="32">
        <v>63</v>
      </c>
      <c r="H9" s="34">
        <v>831</v>
      </c>
      <c r="I9" s="33" t="s">
        <v>21</v>
      </c>
      <c r="J9" s="35">
        <v>2107</v>
      </c>
      <c r="K9" s="36">
        <v>13852</v>
      </c>
      <c r="L9" s="36">
        <v>7695</v>
      </c>
      <c r="M9" s="35">
        <v>583</v>
      </c>
      <c r="N9" s="35" t="s">
        <v>21</v>
      </c>
      <c r="O9" s="37" t="s">
        <v>22</v>
      </c>
    </row>
    <row r="10" spans="1:15" s="13" customFormat="1" ht="27" customHeight="1">
      <c r="A10" s="39"/>
      <c r="B10" s="40" t="s">
        <v>23</v>
      </c>
      <c r="C10" s="41"/>
      <c r="D10" s="41"/>
      <c r="E10" s="42">
        <v>160</v>
      </c>
      <c r="F10" s="43">
        <v>12</v>
      </c>
      <c r="G10" s="42">
        <v>32</v>
      </c>
      <c r="H10" s="44">
        <v>430</v>
      </c>
      <c r="I10" s="43" t="s">
        <v>21</v>
      </c>
      <c r="J10" s="45">
        <f>109254/E10</f>
        <v>682.8375</v>
      </c>
      <c r="K10" s="46">
        <f>109254/12</f>
        <v>9104.5</v>
      </c>
      <c r="L10" s="46">
        <f>109254/32</f>
        <v>3414.1875</v>
      </c>
      <c r="M10" s="45">
        <f>109254/430</f>
        <v>254.07906976744187</v>
      </c>
      <c r="N10" s="45" t="s">
        <v>21</v>
      </c>
      <c r="O10" s="47" t="s">
        <v>24</v>
      </c>
    </row>
    <row r="11" spans="1:15" s="13" customFormat="1" ht="27" customHeight="1">
      <c r="A11" s="39"/>
      <c r="B11" s="40" t="s">
        <v>25</v>
      </c>
      <c r="C11" s="41"/>
      <c r="D11" s="41"/>
      <c r="E11" s="42">
        <v>37</v>
      </c>
      <c r="F11" s="43">
        <v>5</v>
      </c>
      <c r="G11" s="42">
        <v>15</v>
      </c>
      <c r="H11" s="44">
        <v>169</v>
      </c>
      <c r="I11" s="43" t="s">
        <v>21</v>
      </c>
      <c r="J11" s="45">
        <f>146860/37</f>
        <v>3969.189189189189</v>
      </c>
      <c r="K11" s="46">
        <f>146860/5</f>
        <v>29372</v>
      </c>
      <c r="L11" s="46">
        <f>146860/15</f>
        <v>9790.666666666666</v>
      </c>
      <c r="M11" s="45">
        <f>146860/169</f>
        <v>868.9940828402367</v>
      </c>
      <c r="N11" s="45" t="s">
        <v>21</v>
      </c>
      <c r="O11" s="47" t="s">
        <v>26</v>
      </c>
    </row>
    <row r="12" spans="1:15" s="13" customFormat="1" ht="27" customHeight="1">
      <c r="A12" s="22"/>
      <c r="B12" s="40" t="s">
        <v>27</v>
      </c>
      <c r="C12" s="41"/>
      <c r="D12" s="41"/>
      <c r="E12" s="42">
        <v>6</v>
      </c>
      <c r="F12" s="43">
        <v>5</v>
      </c>
      <c r="G12" s="42">
        <v>3</v>
      </c>
      <c r="H12" s="44">
        <v>50</v>
      </c>
      <c r="I12" s="43" t="s">
        <v>21</v>
      </c>
      <c r="J12" s="45">
        <f>51774/6</f>
        <v>8629</v>
      </c>
      <c r="K12" s="46">
        <f>51774/5</f>
        <v>10354.8</v>
      </c>
      <c r="L12" s="46">
        <f>51774/3</f>
        <v>17258</v>
      </c>
      <c r="M12" s="45">
        <f>51774/50</f>
        <v>1035.48</v>
      </c>
      <c r="N12" s="45" t="s">
        <v>21</v>
      </c>
      <c r="O12" s="47" t="s">
        <v>28</v>
      </c>
    </row>
    <row r="13" spans="1:16" s="13" customFormat="1" ht="27" customHeight="1">
      <c r="A13" s="22"/>
      <c r="B13" s="40" t="s">
        <v>29</v>
      </c>
      <c r="C13" s="48"/>
      <c r="D13" s="48"/>
      <c r="E13" s="42">
        <v>5</v>
      </c>
      <c r="F13" s="43">
        <v>3</v>
      </c>
      <c r="G13" s="42">
        <v>3</v>
      </c>
      <c r="H13" s="44">
        <v>34</v>
      </c>
      <c r="I13" s="43" t="s">
        <v>21</v>
      </c>
      <c r="J13" s="45">
        <f>31218/5</f>
        <v>6243.6</v>
      </c>
      <c r="K13" s="46">
        <f>31218/3</f>
        <v>10406</v>
      </c>
      <c r="L13" s="46">
        <f>31218/3</f>
        <v>10406</v>
      </c>
      <c r="M13" s="45">
        <f>31218/34</f>
        <v>918.1764705882352</v>
      </c>
      <c r="N13" s="45" t="s">
        <v>21</v>
      </c>
      <c r="O13" s="47" t="s">
        <v>30</v>
      </c>
      <c r="P13" s="49"/>
    </row>
    <row r="14" spans="1:16" s="13" customFormat="1" ht="27" customHeight="1">
      <c r="A14" s="22"/>
      <c r="B14" s="40" t="s">
        <v>31</v>
      </c>
      <c r="C14" s="48"/>
      <c r="D14" s="48"/>
      <c r="E14" s="42">
        <v>7</v>
      </c>
      <c r="F14" s="43">
        <v>3</v>
      </c>
      <c r="G14" s="42">
        <v>3</v>
      </c>
      <c r="H14" s="44">
        <v>51</v>
      </c>
      <c r="I14" s="43" t="s">
        <v>21</v>
      </c>
      <c r="J14" s="45">
        <f>54465/7</f>
        <v>7780.714285714285</v>
      </c>
      <c r="K14" s="46">
        <f>54465/3</f>
        <v>18155</v>
      </c>
      <c r="L14" s="46">
        <f>54465/3</f>
        <v>18155</v>
      </c>
      <c r="M14" s="45">
        <f>54465/51</f>
        <v>1067.9411764705883</v>
      </c>
      <c r="N14" s="45" t="s">
        <v>21</v>
      </c>
      <c r="O14" s="47" t="s">
        <v>32</v>
      </c>
      <c r="P14" s="49"/>
    </row>
    <row r="15" spans="1:15" s="13" customFormat="1" ht="27" customHeight="1">
      <c r="A15" s="22"/>
      <c r="B15" s="40" t="s">
        <v>33</v>
      </c>
      <c r="C15" s="41"/>
      <c r="D15" s="41"/>
      <c r="E15" s="42">
        <v>11</v>
      </c>
      <c r="F15" s="43">
        <v>4</v>
      </c>
      <c r="G15" s="42">
        <v>4</v>
      </c>
      <c r="H15" s="44">
        <v>65</v>
      </c>
      <c r="I15" s="43" t="s">
        <v>21</v>
      </c>
      <c r="J15" s="45">
        <f>72536/11</f>
        <v>6594.181818181818</v>
      </c>
      <c r="K15" s="46">
        <f>72536/4</f>
        <v>18134</v>
      </c>
      <c r="L15" s="46">
        <f>72536/4</f>
        <v>18134</v>
      </c>
      <c r="M15" s="45">
        <f>72536/65</f>
        <v>1115.9384615384615</v>
      </c>
      <c r="N15" s="45" t="s">
        <v>21</v>
      </c>
      <c r="O15" s="47" t="s">
        <v>34</v>
      </c>
    </row>
    <row r="16" spans="1:15" s="13" customFormat="1" ht="27" customHeight="1">
      <c r="A16" s="22"/>
      <c r="B16" s="40" t="s">
        <v>35</v>
      </c>
      <c r="C16" s="48"/>
      <c r="D16" s="48"/>
      <c r="E16" s="42">
        <v>4</v>
      </c>
      <c r="F16" s="43">
        <v>3</v>
      </c>
      <c r="G16" s="42">
        <v>3</v>
      </c>
      <c r="H16" s="44">
        <v>32</v>
      </c>
      <c r="I16" s="43" t="s">
        <v>21</v>
      </c>
      <c r="J16" s="45">
        <f>18722/4</f>
        <v>4680.5</v>
      </c>
      <c r="K16" s="46">
        <f>18722/3</f>
        <v>6240.666666666667</v>
      </c>
      <c r="L16" s="46">
        <f>18722/3</f>
        <v>6240.666666666667</v>
      </c>
      <c r="M16" s="45">
        <f>18722/32</f>
        <v>585.0625</v>
      </c>
      <c r="N16" s="45" t="s">
        <v>21</v>
      </c>
      <c r="O16" s="47" t="s">
        <v>36</v>
      </c>
    </row>
    <row r="17" spans="1:15" s="13" customFormat="1" ht="3" customHeight="1">
      <c r="A17" s="50"/>
      <c r="B17" s="51"/>
      <c r="C17" s="51"/>
      <c r="D17" s="52"/>
      <c r="E17" s="53"/>
      <c r="F17" s="53"/>
      <c r="G17" s="53"/>
      <c r="H17" s="52"/>
      <c r="I17" s="53"/>
      <c r="J17" s="53"/>
      <c r="K17" s="53"/>
      <c r="L17" s="53"/>
      <c r="M17" s="53"/>
      <c r="N17" s="53"/>
      <c r="O17" s="51"/>
    </row>
    <row r="18" spans="1:15" s="13" customFormat="1" ht="9" customHeight="1">
      <c r="A18" s="54"/>
      <c r="B18" s="39"/>
      <c r="C18" s="39"/>
      <c r="D18" s="39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39"/>
    </row>
    <row r="19" spans="1:16" s="13" customFormat="1" ht="18.75">
      <c r="A19" s="49"/>
      <c r="B19" s="49" t="s">
        <v>37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s="13" customFormat="1" ht="18.75">
      <c r="A20" s="49"/>
      <c r="B20" s="49" t="s">
        <v>38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s="13" customFormat="1" ht="18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s="13" customFormat="1" ht="18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s="13" customFormat="1" ht="18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16" s="13" customFormat="1" ht="18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s="13" customFormat="1" ht="18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s="13" customFormat="1" ht="18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5" s="13" customFormat="1" ht="18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</row>
    <row r="28" spans="1:15" s="13" customFormat="1" ht="18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</row>
    <row r="29" spans="1:15" s="13" customFormat="1" ht="18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</sheetData>
  <sheetProtection/>
  <mergeCells count="8">
    <mergeCell ref="B8:D8"/>
    <mergeCell ref="B9:D9"/>
    <mergeCell ref="A4:D7"/>
    <mergeCell ref="E4:I4"/>
    <mergeCell ref="J4:N4"/>
    <mergeCell ref="O4:O7"/>
    <mergeCell ref="E5:I5"/>
    <mergeCell ref="J5:N5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2017-10-17T05:35:37Z</dcterms:created>
  <dcterms:modified xsi:type="dcterms:W3CDTF">2017-10-17T05:35:47Z</dcterms:modified>
  <cp:category/>
  <cp:version/>
  <cp:contentType/>
  <cp:contentStatus/>
</cp:coreProperties>
</file>