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3.6" sheetId="1" r:id="rId1"/>
  </sheets>
  <definedNames>
    <definedName name="_xlnm.Print_Area" localSheetId="0">'T-3.6'!$A$1:$W$40</definedName>
  </definedNames>
  <calcPr fullCalcOnLoad="1"/>
</workbook>
</file>

<file path=xl/sharedStrings.xml><?xml version="1.0" encoding="utf-8"?>
<sst xmlns="http://schemas.openxmlformats.org/spreadsheetml/2006/main" count="341" uniqueCount="87">
  <si>
    <t xml:space="preserve">ตาราง     </t>
  </si>
  <si>
    <t>นักเรียน จำแนกตามสังกัด เพศ ระดับการศึกษา และชั้นเรียน ปีการศึกษา 2557</t>
  </si>
  <si>
    <t xml:space="preserve">Table </t>
  </si>
  <si>
    <t>Student by Jurisdiction, Sex and Grade: Academic Year 2014</t>
  </si>
  <si>
    <t>ชั้นเรียน</t>
  </si>
  <si>
    <t>สังกัด  Jurisdiction</t>
  </si>
  <si>
    <t>Grade</t>
  </si>
  <si>
    <t>สำนักบริหารงาน</t>
  </si>
  <si>
    <t>รวม</t>
  </si>
  <si>
    <t>สนง.คณะกรรมการ</t>
  </si>
  <si>
    <t>คณะกรรมการส่งเสริม</t>
  </si>
  <si>
    <t>กรมส่งเสริม</t>
  </si>
  <si>
    <t xml:space="preserve">อื่น ๆ </t>
  </si>
  <si>
    <t>Total</t>
  </si>
  <si>
    <t>การศึกษาขั้นพื้นฐาน</t>
  </si>
  <si>
    <t>การศึกษาเอกชน</t>
  </si>
  <si>
    <t>การปกครองท้องถิ่น</t>
  </si>
  <si>
    <t>Office of the Basic</t>
  </si>
  <si>
    <t>Office of the Private</t>
  </si>
  <si>
    <t xml:space="preserve">Department of Local </t>
  </si>
  <si>
    <t>Others</t>
  </si>
  <si>
    <t>Education Commission</t>
  </si>
  <si>
    <t>Administration</t>
  </si>
  <si>
    <t>ชาย</t>
  </si>
  <si>
    <t>หญิง</t>
  </si>
  <si>
    <t>Male</t>
  </si>
  <si>
    <t>Female</t>
  </si>
  <si>
    <t>รวมยอด</t>
  </si>
  <si>
    <t>-</t>
  </si>
  <si>
    <t>ก่อนประถมศึกษา</t>
  </si>
  <si>
    <t>Pre-elementary</t>
  </si>
  <si>
    <t>อนุบาล 1</t>
  </si>
  <si>
    <t>Kindergarten 1</t>
  </si>
  <si>
    <t>อนุบาล 2</t>
  </si>
  <si>
    <t>Kindergarten 2</t>
  </si>
  <si>
    <t>อนุบาล 3</t>
  </si>
  <si>
    <t>Kindergarten 3</t>
  </si>
  <si>
    <t>เด็กเล็ก</t>
  </si>
  <si>
    <t>Pre- primary</t>
  </si>
  <si>
    <t>ประถมศึกษา</t>
  </si>
  <si>
    <t>Elementary</t>
  </si>
  <si>
    <t>ประถม 1</t>
  </si>
  <si>
    <t>Pratom 1</t>
  </si>
  <si>
    <t>ประถม 2</t>
  </si>
  <si>
    <t>Pratom 2</t>
  </si>
  <si>
    <t>ประถม 3</t>
  </si>
  <si>
    <t>Pratom 3</t>
  </si>
  <si>
    <t>ประถม 4</t>
  </si>
  <si>
    <t>Pratom 4</t>
  </si>
  <si>
    <t>ประถม 5</t>
  </si>
  <si>
    <t>Pratom 5</t>
  </si>
  <si>
    <t>ประถม 6</t>
  </si>
  <si>
    <t>Pratom 6</t>
  </si>
  <si>
    <t>มัธยมต้น</t>
  </si>
  <si>
    <t>Lower Secondary</t>
  </si>
  <si>
    <t>มัธยม 1</t>
  </si>
  <si>
    <t>Matayom 1</t>
  </si>
  <si>
    <t>มัธยม 2</t>
  </si>
  <si>
    <t>Matayom 2</t>
  </si>
  <si>
    <t>มัธยม 3</t>
  </si>
  <si>
    <t>Matayom 3</t>
  </si>
  <si>
    <t>มัธยมปลาย</t>
  </si>
  <si>
    <t>Upper Secondary</t>
  </si>
  <si>
    <t>มัธยม 4</t>
  </si>
  <si>
    <t>Matayom 4</t>
  </si>
  <si>
    <t>มัธยม 5</t>
  </si>
  <si>
    <t>Matayom 5</t>
  </si>
  <si>
    <t>มัธยม 6</t>
  </si>
  <si>
    <t>Matayom 6</t>
  </si>
  <si>
    <t xml:space="preserve">     ที่มา:  </t>
  </si>
  <si>
    <t>สำนักงานเขตพื้นที่การศึกษาประถมศึกษา ( ปราจีนบุรี )  เขต 1,2</t>
  </si>
  <si>
    <t xml:space="preserve">    Source:   </t>
  </si>
  <si>
    <t>Prachinburi  Primary Educational Service Area Office, Area 1,2</t>
  </si>
  <si>
    <t xml:space="preserve">              </t>
  </si>
  <si>
    <t xml:space="preserve">สำนักงานเขตพื้นที่การศึกษามัธยมศึกษาเขต 7  ( ปราจีนบุรี ) </t>
  </si>
  <si>
    <t xml:space="preserve">                </t>
  </si>
  <si>
    <t>Prachinburi Secondary Educational Service Area Office, Area 7</t>
  </si>
  <si>
    <t>กรมส่งเสริมการปกครองส่วนท้องถิ่น (อบจ. , เทศบาลกบินทร์ , เทศบาลนาดี)</t>
  </si>
  <si>
    <t xml:space="preserve">               </t>
  </si>
  <si>
    <t xml:space="preserve">Department of Local Administration (Provincial Administration Organization , </t>
  </si>
  <si>
    <t xml:space="preserve">    Kabin Municipality , Na Di Municipality )</t>
  </si>
  <si>
    <t>มัธยม 7</t>
  </si>
  <si>
    <t>เทศบาลเมือง</t>
  </si>
  <si>
    <t>เทศบาลกบินทร์</t>
  </si>
  <si>
    <t>เทศบาลนาดี</t>
  </si>
  <si>
    <t>วัดแจ้ง</t>
  </si>
  <si>
    <t>อบจ.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</si>
</sst>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____"/>
    <numFmt numFmtId="189" formatCode="#,##0______"/>
    <numFmt numFmtId="190" formatCode="0__"/>
    <numFmt numFmtId="191" formatCode="_-* #,##0.0_-;\-* #,##0.0_-;_-* &quot;-&quot;??_-;_-@_-"/>
    <numFmt numFmtId="192" formatCode="_-* #,##0_-;\-* #,##0_-;_-* &quot;-&quot;??_-;_-@_-"/>
  </numFmts>
  <fonts count="49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b/>
      <sz val="11"/>
      <name val="Angsana New"/>
      <family val="1"/>
    </font>
    <font>
      <sz val="11"/>
      <color indexed="10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sz val="16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187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92" fontId="22" fillId="0" borderId="22" xfId="36" applyNumberFormat="1" applyFont="1" applyBorder="1" applyAlignment="1">
      <alignment horizontal="right" vertical="center"/>
    </xf>
    <xf numFmtId="192" fontId="22" fillId="0" borderId="15" xfId="36" applyNumberFormat="1" applyFont="1" applyBorder="1" applyAlignment="1">
      <alignment horizontal="right" vertical="center"/>
    </xf>
    <xf numFmtId="192" fontId="21" fillId="0" borderId="22" xfId="36" applyNumberFormat="1" applyFont="1" applyBorder="1" applyAlignment="1" quotePrefix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192" fontId="21" fillId="0" borderId="22" xfId="36" applyNumberFormat="1" applyFont="1" applyBorder="1" applyAlignment="1">
      <alignment horizontal="right" vertical="center"/>
    </xf>
    <xf numFmtId="192" fontId="21" fillId="0" borderId="15" xfId="36" applyNumberFormat="1" applyFont="1" applyBorder="1" applyAlignment="1">
      <alignment horizontal="right" vertical="center"/>
    </xf>
    <xf numFmtId="192" fontId="21" fillId="0" borderId="22" xfId="36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192" fontId="23" fillId="0" borderId="22" xfId="36" applyNumberFormat="1" applyFont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190" fontId="20" fillId="0" borderId="21" xfId="36" applyNumberFormat="1" applyFont="1" applyBorder="1" applyAlignment="1">
      <alignment horizontal="right" vertical="center"/>
    </xf>
    <xf numFmtId="190" fontId="20" fillId="0" borderId="19" xfId="36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7" fillId="34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0" fillId="35" borderId="0" xfId="0" applyFont="1" applyFill="1" applyBorder="1" applyAlignment="1">
      <alignment vertical="center"/>
    </xf>
    <xf numFmtId="0" fontId="27" fillId="36" borderId="0" xfId="0" applyFont="1" applyFill="1" applyBorder="1" applyAlignment="1">
      <alignment horizontal="left" vertical="center"/>
    </xf>
    <xf numFmtId="0" fontId="27" fillId="36" borderId="0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vertical="center"/>
    </xf>
    <xf numFmtId="0" fontId="24" fillId="36" borderId="0" xfId="0" applyFont="1" applyFill="1" applyBorder="1" applyAlignment="1">
      <alignment vertical="center"/>
    </xf>
    <xf numFmtId="0" fontId="21" fillId="36" borderId="0" xfId="0" applyFont="1" applyFill="1" applyBorder="1" applyAlignment="1">
      <alignment vertical="center"/>
    </xf>
    <xf numFmtId="0" fontId="27" fillId="36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right" vertical="center"/>
    </xf>
    <xf numFmtId="0" fontId="27" fillId="34" borderId="0" xfId="0" applyFont="1" applyFill="1" applyBorder="1" applyAlignment="1">
      <alignment horizontal="right" vertical="center"/>
    </xf>
    <xf numFmtId="0" fontId="20" fillId="34" borderId="0" xfId="0" applyFont="1" applyFill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1047750</xdr:colOff>
      <xdr:row>0</xdr:row>
      <xdr:rowOff>0</xdr:rowOff>
    </xdr:from>
    <xdr:to>
      <xdr:col>27</xdr:col>
      <xdr:colOff>114300</xdr:colOff>
      <xdr:row>38</xdr:row>
      <xdr:rowOff>161925</xdr:rowOff>
    </xdr:to>
    <xdr:grpSp>
      <xdr:nvGrpSpPr>
        <xdr:cNvPr id="1" name="Group 128"/>
        <xdr:cNvGrpSpPr>
          <a:grpSpLocks/>
        </xdr:cNvGrpSpPr>
      </xdr:nvGrpSpPr>
      <xdr:grpSpPr>
        <a:xfrm>
          <a:off x="9515475" y="0"/>
          <a:ext cx="2981325" cy="7019925"/>
          <a:chOff x="1017" y="699"/>
          <a:chExt cx="339" cy="68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8" y="734"/>
            <a:ext cx="29" cy="4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สถิติการศึกษา การฝึกอบรม ศาสนาและวัฒนธรรม รวมถึงสถิติสื่อสารมวลชน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17" y="699"/>
            <a:ext cx="3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32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0" y="1056"/>
            <a:ext cx="657" cy="4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218"/>
  <sheetViews>
    <sheetView showGridLines="0" tabSelected="1" zoomScalePageLayoutView="0" workbookViewId="0" topLeftCell="A1">
      <selection activeCell="I13" sqref="I13"/>
    </sheetView>
  </sheetViews>
  <sheetFormatPr defaultColWidth="9.140625" defaultRowHeight="21.75"/>
  <cols>
    <col min="1" max="1" width="1.7109375" style="4" customWidth="1"/>
    <col min="2" max="2" width="5.8515625" style="4" customWidth="1"/>
    <col min="3" max="3" width="4.421875" style="4" customWidth="1"/>
    <col min="4" max="4" width="4.57421875" style="4" customWidth="1"/>
    <col min="5" max="19" width="7.28125" style="4" customWidth="1"/>
    <col min="20" max="20" width="1.1484375" style="4" customWidth="1"/>
    <col min="21" max="21" width="15.7109375" style="4" customWidth="1"/>
    <col min="22" max="22" width="2.28125" style="4" customWidth="1"/>
    <col min="23" max="23" width="4.140625" style="4" customWidth="1"/>
    <col min="24" max="16384" width="9.140625" style="4" customWidth="1"/>
  </cols>
  <sheetData>
    <row r="1" spans="2:4" s="1" customFormat="1" ht="21">
      <c r="B1" s="1" t="s">
        <v>0</v>
      </c>
      <c r="C1" s="2">
        <v>3.6</v>
      </c>
      <c r="D1" s="1" t="s">
        <v>1</v>
      </c>
    </row>
    <row r="2" spans="2:5" s="3" customFormat="1" ht="20.25" customHeight="1">
      <c r="B2" s="1" t="s">
        <v>2</v>
      </c>
      <c r="C2" s="2">
        <v>3.6</v>
      </c>
      <c r="D2" s="1" t="s">
        <v>3</v>
      </c>
      <c r="E2" s="1"/>
    </row>
    <row r="3" ht="6.75" customHeight="1"/>
    <row r="4" spans="1:21" s="13" customFormat="1" ht="13.5" customHeight="1">
      <c r="A4" s="5" t="s">
        <v>4</v>
      </c>
      <c r="B4" s="5"/>
      <c r="C4" s="5"/>
      <c r="D4" s="6"/>
      <c r="E4" s="7"/>
      <c r="F4" s="8"/>
      <c r="G4" s="9"/>
      <c r="H4" s="10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 t="s">
        <v>6</v>
      </c>
      <c r="U4" s="5"/>
    </row>
    <row r="5" spans="1:21" s="13" customFormat="1" ht="13.5" customHeight="1">
      <c r="A5" s="14"/>
      <c r="B5" s="14"/>
      <c r="C5" s="14"/>
      <c r="D5" s="15"/>
      <c r="E5" s="16"/>
      <c r="G5" s="17"/>
      <c r="H5" s="18"/>
      <c r="I5" s="8"/>
      <c r="J5" s="19"/>
      <c r="K5" s="20" t="s">
        <v>7</v>
      </c>
      <c r="L5" s="21"/>
      <c r="M5" s="22"/>
      <c r="N5" s="18"/>
      <c r="O5" s="8"/>
      <c r="P5" s="19"/>
      <c r="T5" s="23"/>
      <c r="U5" s="24"/>
    </row>
    <row r="6" spans="1:21" s="13" customFormat="1" ht="13.5" customHeight="1">
      <c r="A6" s="14"/>
      <c r="B6" s="14"/>
      <c r="C6" s="14"/>
      <c r="D6" s="15"/>
      <c r="E6" s="25" t="s">
        <v>8</v>
      </c>
      <c r="F6" s="26"/>
      <c r="G6" s="27"/>
      <c r="H6" s="25" t="s">
        <v>9</v>
      </c>
      <c r="I6" s="26"/>
      <c r="J6" s="27"/>
      <c r="K6" s="25" t="s">
        <v>10</v>
      </c>
      <c r="L6" s="26"/>
      <c r="M6" s="27"/>
      <c r="N6" s="25" t="s">
        <v>11</v>
      </c>
      <c r="O6" s="26"/>
      <c r="P6" s="27"/>
      <c r="Q6" s="28" t="s">
        <v>12</v>
      </c>
      <c r="R6" s="29"/>
      <c r="S6" s="30"/>
      <c r="T6" s="23"/>
      <c r="U6" s="24"/>
    </row>
    <row r="7" spans="1:21" s="13" customFormat="1" ht="13.5" customHeight="1">
      <c r="A7" s="14"/>
      <c r="B7" s="14"/>
      <c r="C7" s="14"/>
      <c r="D7" s="15"/>
      <c r="E7" s="25" t="s">
        <v>13</v>
      </c>
      <c r="F7" s="26"/>
      <c r="G7" s="27"/>
      <c r="H7" s="25" t="s">
        <v>14</v>
      </c>
      <c r="I7" s="26"/>
      <c r="J7" s="27"/>
      <c r="K7" s="25" t="s">
        <v>15</v>
      </c>
      <c r="L7" s="26"/>
      <c r="M7" s="27"/>
      <c r="N7" s="25" t="s">
        <v>16</v>
      </c>
      <c r="O7" s="26"/>
      <c r="P7" s="27"/>
      <c r="Q7" s="28"/>
      <c r="R7" s="29"/>
      <c r="S7" s="30"/>
      <c r="T7" s="23"/>
      <c r="U7" s="24"/>
    </row>
    <row r="8" spans="1:21" s="13" customFormat="1" ht="13.5" customHeight="1">
      <c r="A8" s="14"/>
      <c r="B8" s="14"/>
      <c r="C8" s="14"/>
      <c r="D8" s="15"/>
      <c r="E8" s="16"/>
      <c r="G8" s="17"/>
      <c r="H8" s="25" t="s">
        <v>17</v>
      </c>
      <c r="I8" s="26"/>
      <c r="J8" s="27"/>
      <c r="K8" s="25" t="s">
        <v>18</v>
      </c>
      <c r="L8" s="26"/>
      <c r="M8" s="27"/>
      <c r="N8" s="25" t="s">
        <v>19</v>
      </c>
      <c r="O8" s="26"/>
      <c r="P8" s="27"/>
      <c r="Q8" s="26" t="s">
        <v>20</v>
      </c>
      <c r="R8" s="26"/>
      <c r="S8" s="26"/>
      <c r="T8" s="23"/>
      <c r="U8" s="24"/>
    </row>
    <row r="9" spans="1:21" s="13" customFormat="1" ht="13.5" customHeight="1">
      <c r="A9" s="14"/>
      <c r="B9" s="14"/>
      <c r="C9" s="14"/>
      <c r="D9" s="15"/>
      <c r="E9" s="31"/>
      <c r="F9" s="32"/>
      <c r="G9" s="33"/>
      <c r="H9" s="34" t="s">
        <v>21</v>
      </c>
      <c r="I9" s="35"/>
      <c r="J9" s="36"/>
      <c r="K9" s="34" t="s">
        <v>21</v>
      </c>
      <c r="L9" s="35"/>
      <c r="M9" s="36"/>
      <c r="N9" s="25" t="s">
        <v>22</v>
      </c>
      <c r="O9" s="26"/>
      <c r="P9" s="27"/>
      <c r="Q9" s="32"/>
      <c r="R9" s="32"/>
      <c r="S9" s="32"/>
      <c r="T9" s="23"/>
      <c r="U9" s="24"/>
    </row>
    <row r="10" spans="1:21" s="13" customFormat="1" ht="13.5" customHeight="1">
      <c r="A10" s="14"/>
      <c r="B10" s="14"/>
      <c r="C10" s="14"/>
      <c r="D10" s="15"/>
      <c r="E10" s="37" t="s">
        <v>8</v>
      </c>
      <c r="F10" s="9" t="s">
        <v>23</v>
      </c>
      <c r="G10" s="38" t="s">
        <v>24</v>
      </c>
      <c r="H10" s="37" t="s">
        <v>8</v>
      </c>
      <c r="I10" s="37" t="s">
        <v>23</v>
      </c>
      <c r="J10" s="38" t="s">
        <v>24</v>
      </c>
      <c r="K10" s="37" t="s">
        <v>8</v>
      </c>
      <c r="L10" s="37" t="s">
        <v>23</v>
      </c>
      <c r="M10" s="38" t="s">
        <v>24</v>
      </c>
      <c r="N10" s="37" t="s">
        <v>8</v>
      </c>
      <c r="O10" s="37" t="s">
        <v>23</v>
      </c>
      <c r="P10" s="37" t="s">
        <v>24</v>
      </c>
      <c r="Q10" s="37" t="s">
        <v>8</v>
      </c>
      <c r="R10" s="37" t="s">
        <v>23</v>
      </c>
      <c r="S10" s="39" t="s">
        <v>24</v>
      </c>
      <c r="T10" s="23"/>
      <c r="U10" s="24"/>
    </row>
    <row r="11" spans="1:21" s="13" customFormat="1" ht="13.5" customHeight="1">
      <c r="A11" s="40"/>
      <c r="B11" s="40"/>
      <c r="C11" s="40"/>
      <c r="D11" s="41"/>
      <c r="E11" s="42" t="s">
        <v>13</v>
      </c>
      <c r="F11" s="43" t="s">
        <v>25</v>
      </c>
      <c r="G11" s="43" t="s">
        <v>26</v>
      </c>
      <c r="H11" s="42" t="s">
        <v>13</v>
      </c>
      <c r="I11" s="42" t="s">
        <v>25</v>
      </c>
      <c r="J11" s="43" t="s">
        <v>26</v>
      </c>
      <c r="K11" s="42" t="s">
        <v>13</v>
      </c>
      <c r="L11" s="42" t="s">
        <v>25</v>
      </c>
      <c r="M11" s="43" t="s">
        <v>26</v>
      </c>
      <c r="N11" s="42" t="s">
        <v>13</v>
      </c>
      <c r="O11" s="42" t="s">
        <v>25</v>
      </c>
      <c r="P11" s="43" t="s">
        <v>26</v>
      </c>
      <c r="Q11" s="42" t="s">
        <v>13</v>
      </c>
      <c r="R11" s="42" t="s">
        <v>25</v>
      </c>
      <c r="S11" s="44" t="s">
        <v>26</v>
      </c>
      <c r="T11" s="45"/>
      <c r="U11" s="40"/>
    </row>
    <row r="12" spans="1:20" s="13" customFormat="1" ht="3" customHeight="1">
      <c r="A12" s="46"/>
      <c r="B12" s="46"/>
      <c r="C12" s="46"/>
      <c r="D12" s="47"/>
      <c r="E12" s="48"/>
      <c r="F12" s="38"/>
      <c r="G12" s="38"/>
      <c r="H12" s="48"/>
      <c r="I12" s="48"/>
      <c r="J12" s="38"/>
      <c r="K12" s="48"/>
      <c r="L12" s="48"/>
      <c r="M12" s="38"/>
      <c r="N12" s="48"/>
      <c r="O12" s="48"/>
      <c r="P12" s="38"/>
      <c r="Q12" s="48"/>
      <c r="R12" s="48"/>
      <c r="S12" s="39"/>
      <c r="T12" s="49"/>
    </row>
    <row r="13" spans="1:22" s="13" customFormat="1" ht="15" customHeight="1">
      <c r="A13" s="50" t="s">
        <v>27</v>
      </c>
      <c r="B13" s="50"/>
      <c r="C13" s="50"/>
      <c r="D13" s="51"/>
      <c r="E13" s="52">
        <f>SUM(F13:G13)</f>
        <v>80046</v>
      </c>
      <c r="F13" s="53">
        <f>SUM(R13,O13,L13,I13)</f>
        <v>40012</v>
      </c>
      <c r="G13" s="53">
        <f>SUM(S13,P13,M13,J13)</f>
        <v>40034</v>
      </c>
      <c r="H13" s="52">
        <f>SUM(I13:J13)</f>
        <v>50208</v>
      </c>
      <c r="I13" s="52">
        <f aca="true" t="shared" si="0" ref="I13:P13">SUM(I31:I33,I27:I29,I20:I25,I15:I18)</f>
        <v>25227</v>
      </c>
      <c r="J13" s="52">
        <f t="shared" si="0"/>
        <v>24981</v>
      </c>
      <c r="K13" s="52">
        <f>SUM(L13:M13)</f>
        <v>25021</v>
      </c>
      <c r="L13" s="52">
        <f t="shared" si="0"/>
        <v>12323</v>
      </c>
      <c r="M13" s="52">
        <f t="shared" si="0"/>
        <v>12698</v>
      </c>
      <c r="N13" s="52">
        <f>SUM(O13:P13)</f>
        <v>4817</v>
      </c>
      <c r="O13" s="52">
        <f t="shared" si="0"/>
        <v>2462</v>
      </c>
      <c r="P13" s="52">
        <f t="shared" si="0"/>
        <v>2355</v>
      </c>
      <c r="Q13" s="54" t="s">
        <v>28</v>
      </c>
      <c r="R13" s="54" t="s">
        <v>28</v>
      </c>
      <c r="S13" s="54" t="s">
        <v>28</v>
      </c>
      <c r="T13" s="16"/>
      <c r="U13" s="55" t="s">
        <v>13</v>
      </c>
      <c r="V13" s="39"/>
    </row>
    <row r="14" spans="1:22" s="13" customFormat="1" ht="15" customHeight="1">
      <c r="A14" s="56" t="s">
        <v>29</v>
      </c>
      <c r="B14" s="55"/>
      <c r="C14" s="55"/>
      <c r="D14" s="57"/>
      <c r="E14" s="58"/>
      <c r="F14" s="59"/>
      <c r="G14" s="59"/>
      <c r="H14" s="58"/>
      <c r="I14" s="58"/>
      <c r="J14" s="59"/>
      <c r="K14" s="58"/>
      <c r="L14" s="58"/>
      <c r="M14" s="59"/>
      <c r="N14" s="58"/>
      <c r="O14" s="58"/>
      <c r="P14" s="59"/>
      <c r="Q14" s="60"/>
      <c r="R14" s="60"/>
      <c r="S14" s="54"/>
      <c r="T14" s="56" t="s">
        <v>30</v>
      </c>
      <c r="U14" s="39"/>
      <c r="V14" s="39"/>
    </row>
    <row r="15" spans="2:21" s="13" customFormat="1" ht="15" customHeight="1">
      <c r="B15" s="13" t="s">
        <v>31</v>
      </c>
      <c r="D15" s="17"/>
      <c r="E15" s="58">
        <f>SUM(E46,E68,E90,E112,E134,E156,E178,E200)</f>
        <v>6097</v>
      </c>
      <c r="F15" s="58">
        <f aca="true" t="shared" si="1" ref="F15:P18">SUM(F46,F68,F90,F112,F134,F156,F178,F200)</f>
        <v>3171</v>
      </c>
      <c r="G15" s="58">
        <f t="shared" si="1"/>
        <v>2926</v>
      </c>
      <c r="H15" s="58">
        <f t="shared" si="1"/>
        <v>3638</v>
      </c>
      <c r="I15" s="58">
        <f t="shared" si="1"/>
        <v>1926</v>
      </c>
      <c r="J15" s="58">
        <f t="shared" si="1"/>
        <v>1712</v>
      </c>
      <c r="K15" s="58">
        <f t="shared" si="1"/>
        <v>2015</v>
      </c>
      <c r="L15" s="58">
        <f t="shared" si="1"/>
        <v>1005</v>
      </c>
      <c r="M15" s="58">
        <f t="shared" si="1"/>
        <v>1010</v>
      </c>
      <c r="N15" s="58">
        <f t="shared" si="1"/>
        <v>444</v>
      </c>
      <c r="O15" s="58">
        <f t="shared" si="1"/>
        <v>240</v>
      </c>
      <c r="P15" s="58">
        <f t="shared" si="1"/>
        <v>204</v>
      </c>
      <c r="Q15" s="54" t="s">
        <v>28</v>
      </c>
      <c r="R15" s="54" t="s">
        <v>28</v>
      </c>
      <c r="S15" s="54" t="s">
        <v>28</v>
      </c>
      <c r="T15" s="16"/>
      <c r="U15" s="13" t="s">
        <v>32</v>
      </c>
    </row>
    <row r="16" spans="2:21" s="13" customFormat="1" ht="15" customHeight="1">
      <c r="B16" s="13" t="s">
        <v>33</v>
      </c>
      <c r="D16" s="17"/>
      <c r="E16" s="58">
        <f>SUM(E47,E69,E91,E113,E135,E157,E179,E201)</f>
        <v>6002</v>
      </c>
      <c r="F16" s="58">
        <f t="shared" si="1"/>
        <v>3088</v>
      </c>
      <c r="G16" s="58">
        <f t="shared" si="1"/>
        <v>2914</v>
      </c>
      <c r="H16" s="58">
        <f t="shared" si="1"/>
        <v>3601</v>
      </c>
      <c r="I16" s="58">
        <f t="shared" si="1"/>
        <v>1905</v>
      </c>
      <c r="J16" s="58">
        <f t="shared" si="1"/>
        <v>1696</v>
      </c>
      <c r="K16" s="58">
        <f t="shared" si="1"/>
        <v>2158</v>
      </c>
      <c r="L16" s="58">
        <f t="shared" si="1"/>
        <v>1052</v>
      </c>
      <c r="M16" s="58">
        <f t="shared" si="1"/>
        <v>1106</v>
      </c>
      <c r="N16" s="58">
        <f t="shared" si="1"/>
        <v>243</v>
      </c>
      <c r="O16" s="58">
        <f t="shared" si="1"/>
        <v>131</v>
      </c>
      <c r="P16" s="58">
        <f t="shared" si="1"/>
        <v>112</v>
      </c>
      <c r="Q16" s="54" t="s">
        <v>28</v>
      </c>
      <c r="R16" s="54" t="s">
        <v>28</v>
      </c>
      <c r="S16" s="54" t="s">
        <v>28</v>
      </c>
      <c r="T16" s="16"/>
      <c r="U16" s="13" t="s">
        <v>34</v>
      </c>
    </row>
    <row r="17" spans="2:21" s="13" customFormat="1" ht="15" customHeight="1">
      <c r="B17" s="13" t="s">
        <v>35</v>
      </c>
      <c r="D17" s="17"/>
      <c r="E17" s="58">
        <f>SUM(E48,E70,E92,E114,E136,E158,E180,E202)</f>
        <v>1425</v>
      </c>
      <c r="F17" s="58">
        <f t="shared" si="1"/>
        <v>693</v>
      </c>
      <c r="G17" s="58">
        <f t="shared" si="1"/>
        <v>732</v>
      </c>
      <c r="H17" s="54" t="s">
        <v>28</v>
      </c>
      <c r="I17" s="54" t="s">
        <v>28</v>
      </c>
      <c r="J17" s="54" t="s">
        <v>28</v>
      </c>
      <c r="K17" s="58">
        <f t="shared" si="1"/>
        <v>1219</v>
      </c>
      <c r="L17" s="58">
        <f t="shared" si="1"/>
        <v>592</v>
      </c>
      <c r="M17" s="58">
        <f t="shared" si="1"/>
        <v>627</v>
      </c>
      <c r="N17" s="58">
        <f t="shared" si="1"/>
        <v>206</v>
      </c>
      <c r="O17" s="58">
        <f t="shared" si="1"/>
        <v>101</v>
      </c>
      <c r="P17" s="58">
        <f t="shared" si="1"/>
        <v>105</v>
      </c>
      <c r="Q17" s="54" t="s">
        <v>28</v>
      </c>
      <c r="R17" s="54" t="s">
        <v>28</v>
      </c>
      <c r="S17" s="54" t="s">
        <v>28</v>
      </c>
      <c r="U17" s="61" t="s">
        <v>36</v>
      </c>
    </row>
    <row r="18" spans="2:21" s="13" customFormat="1" ht="15" customHeight="1">
      <c r="B18" s="13" t="s">
        <v>37</v>
      </c>
      <c r="D18" s="17"/>
      <c r="E18" s="58">
        <f>SUM(E49,E71,E93,E115,E137,E159,E181,E203)</f>
        <v>970</v>
      </c>
      <c r="F18" s="58">
        <f t="shared" si="1"/>
        <v>498</v>
      </c>
      <c r="G18" s="58">
        <f t="shared" si="1"/>
        <v>472</v>
      </c>
      <c r="H18" s="54" t="s">
        <v>28</v>
      </c>
      <c r="I18" s="54" t="s">
        <v>28</v>
      </c>
      <c r="J18" s="54" t="s">
        <v>28</v>
      </c>
      <c r="K18" s="58">
        <f t="shared" si="1"/>
        <v>857</v>
      </c>
      <c r="L18" s="58">
        <f t="shared" si="1"/>
        <v>442</v>
      </c>
      <c r="M18" s="58">
        <f t="shared" si="1"/>
        <v>415</v>
      </c>
      <c r="N18" s="58">
        <f t="shared" si="1"/>
        <v>113</v>
      </c>
      <c r="O18" s="58">
        <f t="shared" si="1"/>
        <v>56</v>
      </c>
      <c r="P18" s="58">
        <f t="shared" si="1"/>
        <v>57</v>
      </c>
      <c r="Q18" s="54" t="s">
        <v>28</v>
      </c>
      <c r="R18" s="54" t="s">
        <v>28</v>
      </c>
      <c r="S18" s="54" t="s">
        <v>28</v>
      </c>
      <c r="U18" s="61" t="s">
        <v>38</v>
      </c>
    </row>
    <row r="19" spans="1:23" s="13" customFormat="1" ht="15" customHeight="1">
      <c r="A19" s="62" t="s">
        <v>39</v>
      </c>
      <c r="D19" s="1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6" t="s">
        <v>40</v>
      </c>
      <c r="V19" s="39"/>
      <c r="W19" s="39"/>
    </row>
    <row r="20" spans="2:21" s="13" customFormat="1" ht="15" customHeight="1">
      <c r="B20" s="13" t="s">
        <v>41</v>
      </c>
      <c r="D20" s="17"/>
      <c r="E20" s="58">
        <f aca="true" t="shared" si="2" ref="E20:P25">SUM(E51,E73,E95,E117,E139,E161,E183,E205)</f>
        <v>6296</v>
      </c>
      <c r="F20" s="58">
        <f t="shared" si="2"/>
        <v>3217</v>
      </c>
      <c r="G20" s="58">
        <f t="shared" si="2"/>
        <v>3079</v>
      </c>
      <c r="H20" s="58">
        <f t="shared" si="2"/>
        <v>3828</v>
      </c>
      <c r="I20" s="58">
        <f t="shared" si="2"/>
        <v>1982</v>
      </c>
      <c r="J20" s="58">
        <f t="shared" si="2"/>
        <v>1846</v>
      </c>
      <c r="K20" s="58">
        <f t="shared" si="2"/>
        <v>2263</v>
      </c>
      <c r="L20" s="58">
        <f t="shared" si="2"/>
        <v>1134</v>
      </c>
      <c r="M20" s="58">
        <f t="shared" si="2"/>
        <v>1129</v>
      </c>
      <c r="N20" s="58">
        <f t="shared" si="2"/>
        <v>205</v>
      </c>
      <c r="O20" s="58">
        <f t="shared" si="2"/>
        <v>101</v>
      </c>
      <c r="P20" s="58">
        <f t="shared" si="2"/>
        <v>104</v>
      </c>
      <c r="Q20" s="54" t="s">
        <v>28</v>
      </c>
      <c r="R20" s="54" t="s">
        <v>28</v>
      </c>
      <c r="S20" s="54" t="s">
        <v>28</v>
      </c>
      <c r="U20" s="61" t="s">
        <v>42</v>
      </c>
    </row>
    <row r="21" spans="2:21" s="13" customFormat="1" ht="15" customHeight="1">
      <c r="B21" s="13" t="s">
        <v>43</v>
      </c>
      <c r="D21" s="17"/>
      <c r="E21" s="58">
        <f t="shared" si="2"/>
        <v>6192</v>
      </c>
      <c r="F21" s="58">
        <f t="shared" si="2"/>
        <v>3188</v>
      </c>
      <c r="G21" s="58">
        <f t="shared" si="2"/>
        <v>3004</v>
      </c>
      <c r="H21" s="58">
        <f t="shared" si="2"/>
        <v>3716</v>
      </c>
      <c r="I21" s="58">
        <f t="shared" si="2"/>
        <v>1924</v>
      </c>
      <c r="J21" s="58">
        <f t="shared" si="2"/>
        <v>1792</v>
      </c>
      <c r="K21" s="58">
        <f t="shared" si="2"/>
        <v>2274</v>
      </c>
      <c r="L21" s="58">
        <f t="shared" si="2"/>
        <v>1160</v>
      </c>
      <c r="M21" s="58">
        <f t="shared" si="2"/>
        <v>1114</v>
      </c>
      <c r="N21" s="58">
        <f t="shared" si="2"/>
        <v>202</v>
      </c>
      <c r="O21" s="58">
        <f t="shared" si="2"/>
        <v>104</v>
      </c>
      <c r="P21" s="58">
        <f t="shared" si="2"/>
        <v>98</v>
      </c>
      <c r="Q21" s="54" t="s">
        <v>28</v>
      </c>
      <c r="R21" s="54" t="s">
        <v>28</v>
      </c>
      <c r="S21" s="54" t="s">
        <v>28</v>
      </c>
      <c r="U21" s="61" t="s">
        <v>44</v>
      </c>
    </row>
    <row r="22" spans="1:21" s="13" customFormat="1" ht="15" customHeight="1">
      <c r="A22" s="62"/>
      <c r="B22" s="13" t="s">
        <v>45</v>
      </c>
      <c r="D22" s="17"/>
      <c r="E22" s="58">
        <f t="shared" si="2"/>
        <v>6174</v>
      </c>
      <c r="F22" s="58">
        <f t="shared" si="2"/>
        <v>3206</v>
      </c>
      <c r="G22" s="58">
        <f t="shared" si="2"/>
        <v>2968</v>
      </c>
      <c r="H22" s="58">
        <f t="shared" si="2"/>
        <v>3790</v>
      </c>
      <c r="I22" s="58">
        <f t="shared" si="2"/>
        <v>1980</v>
      </c>
      <c r="J22" s="58">
        <f t="shared" si="2"/>
        <v>1810</v>
      </c>
      <c r="K22" s="58">
        <f t="shared" si="2"/>
        <v>2210</v>
      </c>
      <c r="L22" s="58">
        <f t="shared" si="2"/>
        <v>1139</v>
      </c>
      <c r="M22" s="58">
        <f t="shared" si="2"/>
        <v>1071</v>
      </c>
      <c r="N22" s="58">
        <f t="shared" si="2"/>
        <v>174</v>
      </c>
      <c r="O22" s="58">
        <f t="shared" si="2"/>
        <v>87</v>
      </c>
      <c r="P22" s="58">
        <f t="shared" si="2"/>
        <v>87</v>
      </c>
      <c r="Q22" s="54" t="s">
        <v>28</v>
      </c>
      <c r="R22" s="54" t="s">
        <v>28</v>
      </c>
      <c r="S22" s="54" t="s">
        <v>28</v>
      </c>
      <c r="U22" s="61" t="s">
        <v>46</v>
      </c>
    </row>
    <row r="23" spans="2:21" s="13" customFormat="1" ht="15" customHeight="1">
      <c r="B23" s="13" t="s">
        <v>47</v>
      </c>
      <c r="D23" s="17"/>
      <c r="E23" s="58">
        <f t="shared" si="2"/>
        <v>6247</v>
      </c>
      <c r="F23" s="58">
        <f t="shared" si="2"/>
        <v>3203</v>
      </c>
      <c r="G23" s="58">
        <f t="shared" si="2"/>
        <v>3044</v>
      </c>
      <c r="H23" s="58">
        <f t="shared" si="2"/>
        <v>3950</v>
      </c>
      <c r="I23" s="58">
        <f t="shared" si="2"/>
        <v>2073</v>
      </c>
      <c r="J23" s="58">
        <f t="shared" si="2"/>
        <v>1877</v>
      </c>
      <c r="K23" s="58">
        <f t="shared" si="2"/>
        <v>2155</v>
      </c>
      <c r="L23" s="58">
        <f t="shared" si="2"/>
        <v>1056</v>
      </c>
      <c r="M23" s="58">
        <f t="shared" si="2"/>
        <v>1099</v>
      </c>
      <c r="N23" s="58">
        <f t="shared" si="2"/>
        <v>142</v>
      </c>
      <c r="O23" s="58">
        <f t="shared" si="2"/>
        <v>74</v>
      </c>
      <c r="P23" s="58">
        <f t="shared" si="2"/>
        <v>68</v>
      </c>
      <c r="Q23" s="54" t="s">
        <v>28</v>
      </c>
      <c r="R23" s="54" t="s">
        <v>28</v>
      </c>
      <c r="S23" s="54" t="s">
        <v>28</v>
      </c>
      <c r="U23" s="61" t="s">
        <v>48</v>
      </c>
    </row>
    <row r="24" spans="2:21" s="13" customFormat="1" ht="15" customHeight="1">
      <c r="B24" s="13" t="s">
        <v>49</v>
      </c>
      <c r="D24" s="17"/>
      <c r="E24" s="58">
        <f t="shared" si="2"/>
        <v>6132</v>
      </c>
      <c r="F24" s="58">
        <f t="shared" si="2"/>
        <v>3172</v>
      </c>
      <c r="G24" s="58">
        <f t="shared" si="2"/>
        <v>2960</v>
      </c>
      <c r="H24" s="58">
        <f t="shared" si="2"/>
        <v>3890</v>
      </c>
      <c r="I24" s="58">
        <f t="shared" si="2"/>
        <v>2033</v>
      </c>
      <c r="J24" s="58">
        <f t="shared" si="2"/>
        <v>1857</v>
      </c>
      <c r="K24" s="58">
        <f t="shared" si="2"/>
        <v>2035</v>
      </c>
      <c r="L24" s="58">
        <f t="shared" si="2"/>
        <v>1027</v>
      </c>
      <c r="M24" s="58">
        <f t="shared" si="2"/>
        <v>1008</v>
      </c>
      <c r="N24" s="58">
        <f t="shared" si="2"/>
        <v>207</v>
      </c>
      <c r="O24" s="58">
        <f t="shared" si="2"/>
        <v>112</v>
      </c>
      <c r="P24" s="58">
        <f t="shared" si="2"/>
        <v>95</v>
      </c>
      <c r="Q24" s="54" t="s">
        <v>28</v>
      </c>
      <c r="R24" s="54" t="s">
        <v>28</v>
      </c>
      <c r="S24" s="54" t="s">
        <v>28</v>
      </c>
      <c r="U24" s="61" t="s">
        <v>50</v>
      </c>
    </row>
    <row r="25" spans="2:21" s="13" customFormat="1" ht="15" customHeight="1">
      <c r="B25" s="13" t="s">
        <v>51</v>
      </c>
      <c r="D25" s="17"/>
      <c r="E25" s="58">
        <f t="shared" si="2"/>
        <v>5963</v>
      </c>
      <c r="F25" s="58">
        <f t="shared" si="2"/>
        <v>3095</v>
      </c>
      <c r="G25" s="58">
        <f t="shared" si="2"/>
        <v>2868</v>
      </c>
      <c r="H25" s="58">
        <f t="shared" si="2"/>
        <v>3866</v>
      </c>
      <c r="I25" s="58">
        <f t="shared" si="2"/>
        <v>2032</v>
      </c>
      <c r="J25" s="58">
        <f t="shared" si="2"/>
        <v>1834</v>
      </c>
      <c r="K25" s="58">
        <f t="shared" si="2"/>
        <v>1915</v>
      </c>
      <c r="L25" s="58">
        <f t="shared" si="2"/>
        <v>967</v>
      </c>
      <c r="M25" s="58">
        <f t="shared" si="2"/>
        <v>948</v>
      </c>
      <c r="N25" s="58">
        <f t="shared" si="2"/>
        <v>182</v>
      </c>
      <c r="O25" s="58">
        <f t="shared" si="2"/>
        <v>96</v>
      </c>
      <c r="P25" s="58">
        <f t="shared" si="2"/>
        <v>86</v>
      </c>
      <c r="Q25" s="54" t="s">
        <v>28</v>
      </c>
      <c r="R25" s="54" t="s">
        <v>28</v>
      </c>
      <c r="S25" s="54" t="s">
        <v>28</v>
      </c>
      <c r="U25" s="61" t="s">
        <v>52</v>
      </c>
    </row>
    <row r="26" spans="1:22" s="13" customFormat="1" ht="15" customHeight="1">
      <c r="A26" s="62" t="s">
        <v>53</v>
      </c>
      <c r="D26" s="17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56" t="s">
        <v>54</v>
      </c>
      <c r="U26" s="39"/>
      <c r="V26" s="39"/>
    </row>
    <row r="27" spans="2:21" s="13" customFormat="1" ht="15" customHeight="1">
      <c r="B27" s="13" t="s">
        <v>55</v>
      </c>
      <c r="D27" s="17"/>
      <c r="E27" s="58">
        <f>SUM(E58,E80,E102,E124,E146,E168,E190,E212)</f>
        <v>6159</v>
      </c>
      <c r="F27" s="58">
        <f aca="true" t="shared" si="3" ref="F27:P29">SUM(F58,F80,F102,F124,F146,F168,F190,F212)</f>
        <v>3234</v>
      </c>
      <c r="G27" s="58">
        <f t="shared" si="3"/>
        <v>2925</v>
      </c>
      <c r="H27" s="58">
        <f t="shared" si="3"/>
        <v>4292</v>
      </c>
      <c r="I27" s="58">
        <f t="shared" si="3"/>
        <v>2258</v>
      </c>
      <c r="J27" s="58">
        <f t="shared" si="3"/>
        <v>2034</v>
      </c>
      <c r="K27" s="58">
        <f t="shared" si="3"/>
        <v>1321</v>
      </c>
      <c r="L27" s="58">
        <f t="shared" si="3"/>
        <v>670</v>
      </c>
      <c r="M27" s="58">
        <f t="shared" si="3"/>
        <v>651</v>
      </c>
      <c r="N27" s="58">
        <f t="shared" si="3"/>
        <v>546</v>
      </c>
      <c r="O27" s="58">
        <f t="shared" si="3"/>
        <v>306</v>
      </c>
      <c r="P27" s="58">
        <f t="shared" si="3"/>
        <v>240</v>
      </c>
      <c r="Q27" s="54" t="s">
        <v>28</v>
      </c>
      <c r="R27" s="54" t="s">
        <v>28</v>
      </c>
      <c r="S27" s="54" t="s">
        <v>28</v>
      </c>
      <c r="U27" s="61" t="s">
        <v>56</v>
      </c>
    </row>
    <row r="28" spans="2:21" s="13" customFormat="1" ht="15" customHeight="1">
      <c r="B28" s="13" t="s">
        <v>57</v>
      </c>
      <c r="D28" s="17"/>
      <c r="E28" s="58">
        <f>SUM(E59,E81,E103,E125,E147,E169,E191,E213)</f>
        <v>6231</v>
      </c>
      <c r="F28" s="58">
        <f t="shared" si="3"/>
        <v>3195</v>
      </c>
      <c r="G28" s="58">
        <f t="shared" si="3"/>
        <v>3036</v>
      </c>
      <c r="H28" s="58">
        <f t="shared" si="3"/>
        <v>4197</v>
      </c>
      <c r="I28" s="58">
        <f t="shared" si="3"/>
        <v>2175</v>
      </c>
      <c r="J28" s="58">
        <f t="shared" si="3"/>
        <v>2022</v>
      </c>
      <c r="K28" s="58">
        <f t="shared" si="3"/>
        <v>1506</v>
      </c>
      <c r="L28" s="58">
        <f t="shared" si="3"/>
        <v>731</v>
      </c>
      <c r="M28" s="58">
        <f t="shared" si="3"/>
        <v>775</v>
      </c>
      <c r="N28" s="58">
        <f t="shared" si="3"/>
        <v>528</v>
      </c>
      <c r="O28" s="58">
        <f t="shared" si="3"/>
        <v>289</v>
      </c>
      <c r="P28" s="58">
        <f t="shared" si="3"/>
        <v>239</v>
      </c>
      <c r="Q28" s="54" t="s">
        <v>28</v>
      </c>
      <c r="R28" s="54" t="s">
        <v>28</v>
      </c>
      <c r="S28" s="54" t="s">
        <v>28</v>
      </c>
      <c r="U28" s="61" t="s">
        <v>58</v>
      </c>
    </row>
    <row r="29" spans="2:21" s="13" customFormat="1" ht="15" customHeight="1">
      <c r="B29" s="13" t="s">
        <v>59</v>
      </c>
      <c r="D29" s="17"/>
      <c r="E29" s="58">
        <f>SUM(E60,E82,E104,E126,E148,E170,E192,E214)</f>
        <v>5852</v>
      </c>
      <c r="F29" s="58">
        <f t="shared" si="3"/>
        <v>2956</v>
      </c>
      <c r="G29" s="58">
        <f t="shared" si="3"/>
        <v>2896</v>
      </c>
      <c r="H29" s="58">
        <f t="shared" si="3"/>
        <v>4010</v>
      </c>
      <c r="I29" s="58">
        <f t="shared" si="3"/>
        <v>2044</v>
      </c>
      <c r="J29" s="58">
        <f t="shared" si="3"/>
        <v>1966</v>
      </c>
      <c r="K29" s="58">
        <f t="shared" si="3"/>
        <v>1372</v>
      </c>
      <c r="L29" s="58">
        <f t="shared" si="3"/>
        <v>665</v>
      </c>
      <c r="M29" s="58">
        <f t="shared" si="3"/>
        <v>707</v>
      </c>
      <c r="N29" s="58">
        <f t="shared" si="3"/>
        <v>470</v>
      </c>
      <c r="O29" s="58">
        <f t="shared" si="3"/>
        <v>247</v>
      </c>
      <c r="P29" s="58">
        <f t="shared" si="3"/>
        <v>223</v>
      </c>
      <c r="Q29" s="54" t="s">
        <v>28</v>
      </c>
      <c r="R29" s="54" t="s">
        <v>28</v>
      </c>
      <c r="S29" s="54" t="s">
        <v>28</v>
      </c>
      <c r="U29" s="61" t="s">
        <v>60</v>
      </c>
    </row>
    <row r="30" spans="1:22" s="13" customFormat="1" ht="15" customHeight="1">
      <c r="A30" s="62" t="s">
        <v>61</v>
      </c>
      <c r="D30" s="17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56" t="s">
        <v>62</v>
      </c>
      <c r="U30" s="39"/>
      <c r="V30" s="39"/>
    </row>
    <row r="31" spans="2:21" s="13" customFormat="1" ht="15" customHeight="1">
      <c r="B31" s="13" t="s">
        <v>63</v>
      </c>
      <c r="D31" s="17"/>
      <c r="E31" s="58">
        <f>SUM(E62,E84,E106,E128,E150,E172,E194,E216)</f>
        <v>3469</v>
      </c>
      <c r="F31" s="58">
        <f aca="true" t="shared" si="4" ref="F31:P33">SUM(F62,F84,F106,F128,F150,F172,F194,F216)</f>
        <v>1405</v>
      </c>
      <c r="G31" s="58">
        <f t="shared" si="4"/>
        <v>2064</v>
      </c>
      <c r="H31" s="58">
        <f t="shared" si="4"/>
        <v>2450</v>
      </c>
      <c r="I31" s="58">
        <f t="shared" si="4"/>
        <v>956</v>
      </c>
      <c r="J31" s="58">
        <f t="shared" si="4"/>
        <v>1494</v>
      </c>
      <c r="K31" s="58">
        <f t="shared" si="4"/>
        <v>593</v>
      </c>
      <c r="L31" s="58">
        <f t="shared" si="4"/>
        <v>248</v>
      </c>
      <c r="M31" s="58">
        <f t="shared" si="4"/>
        <v>345</v>
      </c>
      <c r="N31" s="58">
        <f t="shared" si="4"/>
        <v>426</v>
      </c>
      <c r="O31" s="58">
        <f t="shared" si="4"/>
        <v>201</v>
      </c>
      <c r="P31" s="58">
        <f t="shared" si="4"/>
        <v>225</v>
      </c>
      <c r="Q31" s="54" t="s">
        <v>28</v>
      </c>
      <c r="R31" s="54" t="s">
        <v>28</v>
      </c>
      <c r="S31" s="54" t="s">
        <v>28</v>
      </c>
      <c r="U31" s="61" t="s">
        <v>64</v>
      </c>
    </row>
    <row r="32" spans="2:21" s="13" customFormat="1" ht="15" customHeight="1">
      <c r="B32" s="13" t="s">
        <v>65</v>
      </c>
      <c r="D32" s="17"/>
      <c r="E32" s="58">
        <f>SUM(E63,E85,E107,E129,E151,E173,E195,E217)</f>
        <v>3598</v>
      </c>
      <c r="F32" s="58">
        <f t="shared" si="4"/>
        <v>1414</v>
      </c>
      <c r="G32" s="58">
        <f t="shared" si="4"/>
        <v>2184</v>
      </c>
      <c r="H32" s="58">
        <f t="shared" si="4"/>
        <v>2607</v>
      </c>
      <c r="I32" s="58">
        <f t="shared" si="4"/>
        <v>991</v>
      </c>
      <c r="J32" s="58">
        <f t="shared" si="4"/>
        <v>1616</v>
      </c>
      <c r="K32" s="58">
        <f t="shared" si="4"/>
        <v>588</v>
      </c>
      <c r="L32" s="58">
        <f t="shared" si="4"/>
        <v>251</v>
      </c>
      <c r="M32" s="58">
        <f t="shared" si="4"/>
        <v>337</v>
      </c>
      <c r="N32" s="58">
        <f t="shared" si="4"/>
        <v>403</v>
      </c>
      <c r="O32" s="58">
        <f t="shared" si="4"/>
        <v>172</v>
      </c>
      <c r="P32" s="58">
        <f t="shared" si="4"/>
        <v>231</v>
      </c>
      <c r="Q32" s="54" t="s">
        <v>28</v>
      </c>
      <c r="R32" s="54" t="s">
        <v>28</v>
      </c>
      <c r="S32" s="54" t="s">
        <v>28</v>
      </c>
      <c r="U32" s="61" t="s">
        <v>66</v>
      </c>
    </row>
    <row r="33" spans="2:21" s="13" customFormat="1" ht="15" customHeight="1">
      <c r="B33" s="13" t="s">
        <v>67</v>
      </c>
      <c r="D33" s="17"/>
      <c r="E33" s="58">
        <f>SUM(E64,E86,E108,E130,E152,E174,E196,E218)</f>
        <v>3239</v>
      </c>
      <c r="F33" s="58">
        <f t="shared" si="4"/>
        <v>1277</v>
      </c>
      <c r="G33" s="58">
        <f t="shared" si="4"/>
        <v>1962</v>
      </c>
      <c r="H33" s="58">
        <f t="shared" si="4"/>
        <v>2373</v>
      </c>
      <c r="I33" s="58">
        <f t="shared" si="4"/>
        <v>948</v>
      </c>
      <c r="J33" s="58">
        <f t="shared" si="4"/>
        <v>1425</v>
      </c>
      <c r="K33" s="58">
        <f t="shared" si="4"/>
        <v>540</v>
      </c>
      <c r="L33" s="58">
        <f t="shared" si="4"/>
        <v>184</v>
      </c>
      <c r="M33" s="58">
        <f t="shared" si="4"/>
        <v>356</v>
      </c>
      <c r="N33" s="58">
        <f t="shared" si="4"/>
        <v>326</v>
      </c>
      <c r="O33" s="58">
        <f t="shared" si="4"/>
        <v>145</v>
      </c>
      <c r="P33" s="58">
        <f t="shared" si="4"/>
        <v>181</v>
      </c>
      <c r="Q33" s="54" t="s">
        <v>28</v>
      </c>
      <c r="R33" s="54" t="s">
        <v>28</v>
      </c>
      <c r="S33" s="54" t="s">
        <v>28</v>
      </c>
      <c r="U33" s="61" t="s">
        <v>68</v>
      </c>
    </row>
    <row r="34" spans="1:21" ht="3" customHeight="1">
      <c r="A34" s="64"/>
      <c r="B34" s="64"/>
      <c r="C34" s="64"/>
      <c r="D34" s="64"/>
      <c r="E34" s="65"/>
      <c r="F34" s="66"/>
      <c r="G34" s="66"/>
      <c r="H34" s="65"/>
      <c r="I34" s="65"/>
      <c r="J34" s="66"/>
      <c r="K34" s="65"/>
      <c r="L34" s="65"/>
      <c r="M34" s="66"/>
      <c r="N34" s="65"/>
      <c r="O34" s="65"/>
      <c r="P34" s="66"/>
      <c r="Q34" s="65"/>
      <c r="R34" s="65"/>
      <c r="S34" s="66"/>
      <c r="T34" s="64"/>
      <c r="U34" s="64"/>
    </row>
    <row r="35" spans="5:19" ht="9" customHeight="1"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2:12" s="68" customFormat="1" ht="18.75" customHeight="1">
      <c r="B36" s="68" t="s">
        <v>69</v>
      </c>
      <c r="C36" s="68" t="s">
        <v>70</v>
      </c>
      <c r="K36" s="69" t="s">
        <v>71</v>
      </c>
      <c r="L36" s="68" t="s">
        <v>72</v>
      </c>
    </row>
    <row r="37" spans="1:15" ht="18.75" customHeight="1">
      <c r="A37" s="70"/>
      <c r="B37" s="68" t="s">
        <v>73</v>
      </c>
      <c r="C37" s="68" t="s">
        <v>74</v>
      </c>
      <c r="D37" s="68"/>
      <c r="E37" s="68"/>
      <c r="F37" s="68"/>
      <c r="G37" s="68"/>
      <c r="H37" s="68"/>
      <c r="I37" s="68"/>
      <c r="J37" s="68"/>
      <c r="K37" s="68" t="s">
        <v>75</v>
      </c>
      <c r="L37" s="68" t="s">
        <v>76</v>
      </c>
      <c r="M37" s="68"/>
      <c r="N37" s="70"/>
      <c r="O37" s="70"/>
    </row>
    <row r="38" spans="1:18" ht="16.5" customHeight="1">
      <c r="A38" s="70"/>
      <c r="B38" s="70"/>
      <c r="C38" s="71" t="s">
        <v>77</v>
      </c>
      <c r="D38" s="68"/>
      <c r="E38" s="68"/>
      <c r="F38" s="68"/>
      <c r="G38" s="68"/>
      <c r="H38" s="68"/>
      <c r="I38" s="68"/>
      <c r="J38" s="68"/>
      <c r="K38" s="68" t="s">
        <v>78</v>
      </c>
      <c r="L38" s="72" t="s">
        <v>79</v>
      </c>
      <c r="M38" s="68"/>
      <c r="N38" s="68"/>
      <c r="O38" s="68"/>
      <c r="P38" s="73"/>
      <c r="Q38" s="73"/>
      <c r="R38" s="73"/>
    </row>
    <row r="39" spans="1:18" ht="16.5" customHeight="1">
      <c r="A39" s="70"/>
      <c r="B39" s="70"/>
      <c r="C39" s="68"/>
      <c r="D39" s="68"/>
      <c r="E39" s="68"/>
      <c r="F39" s="68"/>
      <c r="G39" s="68"/>
      <c r="H39" s="68"/>
      <c r="I39" s="68"/>
      <c r="J39" s="68"/>
      <c r="K39" s="68"/>
      <c r="L39" s="74" t="s">
        <v>80</v>
      </c>
      <c r="M39" s="68"/>
      <c r="N39" s="68"/>
      <c r="O39" s="68"/>
      <c r="P39" s="73"/>
      <c r="Q39" s="73"/>
      <c r="R39" s="73"/>
    </row>
    <row r="40" spans="1:18" ht="16.5" customHeight="1">
      <c r="A40" s="70"/>
      <c r="B40" s="70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73"/>
      <c r="Q40" s="73"/>
      <c r="R40" s="73"/>
    </row>
    <row r="41" spans="1:18" ht="16.5" customHeight="1">
      <c r="A41" s="70"/>
      <c r="B41" s="70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73"/>
      <c r="Q41" s="73"/>
      <c r="R41" s="73"/>
    </row>
    <row r="42" spans="3:19" s="75" customFormat="1" ht="16.5" customHeight="1">
      <c r="C42" s="76"/>
      <c r="D42" s="76"/>
      <c r="E42" s="76">
        <f>SUM(E44,E88,E110,E132,E154,E176,E198)</f>
        <v>80046</v>
      </c>
      <c r="F42" s="76">
        <f aca="true" t="shared" si="5" ref="F42:R42">SUM(F44,F88,F110,F132,F154,F176,F198)</f>
        <v>40012</v>
      </c>
      <c r="G42" s="76">
        <f t="shared" si="5"/>
        <v>40034</v>
      </c>
      <c r="H42" s="76">
        <f t="shared" si="5"/>
        <v>50208</v>
      </c>
      <c r="I42" s="76">
        <f t="shared" si="5"/>
        <v>25227</v>
      </c>
      <c r="J42" s="76">
        <f t="shared" si="5"/>
        <v>24981</v>
      </c>
      <c r="K42" s="76">
        <f t="shared" si="5"/>
        <v>25021</v>
      </c>
      <c r="L42" s="76">
        <f t="shared" si="5"/>
        <v>12323</v>
      </c>
      <c r="M42" s="76">
        <f t="shared" si="5"/>
        <v>12698</v>
      </c>
      <c r="N42" s="76">
        <f t="shared" si="5"/>
        <v>4817</v>
      </c>
      <c r="O42" s="76">
        <f t="shared" si="5"/>
        <v>2462</v>
      </c>
      <c r="P42" s="76">
        <f t="shared" si="5"/>
        <v>2355</v>
      </c>
      <c r="Q42" s="76">
        <f t="shared" si="5"/>
        <v>0</v>
      </c>
      <c r="R42" s="76">
        <f t="shared" si="5"/>
        <v>0</v>
      </c>
      <c r="S42" s="76">
        <f>SUM(S44,S88,S110,S132,S154,S176,S198)</f>
        <v>0</v>
      </c>
    </row>
    <row r="43" s="77" customFormat="1" ht="21">
      <c r="B43" s="77" t="s">
        <v>81</v>
      </c>
    </row>
    <row r="44" spans="2:10" s="78" customFormat="1" ht="21">
      <c r="B44" s="79" t="s">
        <v>27</v>
      </c>
      <c r="C44" s="79"/>
      <c r="D44" s="79"/>
      <c r="E44" s="78">
        <f aca="true" t="shared" si="6" ref="E44:J44">SUM(E57,E61)</f>
        <v>14828</v>
      </c>
      <c r="F44" s="78">
        <f t="shared" si="6"/>
        <v>6594</v>
      </c>
      <c r="G44" s="78">
        <f t="shared" si="6"/>
        <v>8234</v>
      </c>
      <c r="H44" s="78">
        <f t="shared" si="6"/>
        <v>14828</v>
      </c>
      <c r="I44" s="78">
        <f t="shared" si="6"/>
        <v>6594</v>
      </c>
      <c r="J44" s="78">
        <f t="shared" si="6"/>
        <v>8234</v>
      </c>
    </row>
    <row r="45" spans="2:5" ht="21">
      <c r="B45" s="80" t="s">
        <v>29</v>
      </c>
      <c r="C45" s="81"/>
      <c r="D45" s="81"/>
      <c r="E45" s="81"/>
    </row>
    <row r="46" spans="2:5" ht="21">
      <c r="B46" s="70"/>
      <c r="C46" s="13" t="s">
        <v>31</v>
      </c>
      <c r="D46" s="70"/>
      <c r="E46" s="70"/>
    </row>
    <row r="47" spans="2:5" ht="21">
      <c r="B47" s="70"/>
      <c r="C47" s="13" t="s">
        <v>33</v>
      </c>
      <c r="D47" s="70"/>
      <c r="E47" s="70"/>
    </row>
    <row r="48" spans="2:5" ht="21">
      <c r="B48" s="70"/>
      <c r="C48" s="13" t="s">
        <v>35</v>
      </c>
      <c r="D48" s="70"/>
      <c r="E48" s="70"/>
    </row>
    <row r="49" spans="2:5" ht="21">
      <c r="B49" s="70"/>
      <c r="C49" s="13" t="s">
        <v>37</v>
      </c>
      <c r="D49" s="70"/>
      <c r="E49" s="70"/>
    </row>
    <row r="50" spans="2:5" ht="21">
      <c r="B50" s="82" t="s">
        <v>39</v>
      </c>
      <c r="C50" s="70"/>
      <c r="D50" s="70"/>
      <c r="E50" s="70"/>
    </row>
    <row r="51" spans="2:5" ht="21">
      <c r="B51" s="70"/>
      <c r="C51" s="13" t="s">
        <v>41</v>
      </c>
      <c r="D51" s="70"/>
      <c r="E51" s="70"/>
    </row>
    <row r="52" ht="21">
      <c r="C52" s="13" t="s">
        <v>43</v>
      </c>
    </row>
    <row r="53" spans="2:3" ht="21">
      <c r="B53" s="82"/>
      <c r="C53" s="13" t="s">
        <v>45</v>
      </c>
    </row>
    <row r="54" ht="21">
      <c r="C54" s="13" t="s">
        <v>47</v>
      </c>
    </row>
    <row r="55" ht="21">
      <c r="C55" s="13" t="s">
        <v>49</v>
      </c>
    </row>
    <row r="56" spans="3:7" ht="21">
      <c r="C56" s="13" t="s">
        <v>51</v>
      </c>
      <c r="G56" s="83"/>
    </row>
    <row r="57" spans="2:10" ht="21">
      <c r="B57" s="82" t="s">
        <v>53</v>
      </c>
      <c r="C57" s="70"/>
      <c r="E57" s="4">
        <f aca="true" t="shared" si="7" ref="E57:J57">SUM(E58:E60)</f>
        <v>7398</v>
      </c>
      <c r="F57" s="4">
        <f t="shared" si="7"/>
        <v>3699</v>
      </c>
      <c r="G57" s="83">
        <f t="shared" si="7"/>
        <v>3699</v>
      </c>
      <c r="H57" s="4">
        <f t="shared" si="7"/>
        <v>7398</v>
      </c>
      <c r="I57" s="4">
        <f t="shared" si="7"/>
        <v>3699</v>
      </c>
      <c r="J57" s="4">
        <f t="shared" si="7"/>
        <v>3699</v>
      </c>
    </row>
    <row r="58" spans="3:10" ht="21">
      <c r="C58" s="13" t="s">
        <v>55</v>
      </c>
      <c r="E58" s="4">
        <f>SUM(F58:G58)</f>
        <v>2470</v>
      </c>
      <c r="F58" s="4">
        <v>1232</v>
      </c>
      <c r="G58" s="83">
        <v>1238</v>
      </c>
      <c r="H58" s="4">
        <f>SUM(I58:J58)</f>
        <v>2470</v>
      </c>
      <c r="I58" s="4">
        <v>1232</v>
      </c>
      <c r="J58" s="83">
        <v>1238</v>
      </c>
    </row>
    <row r="59" spans="3:10" ht="21">
      <c r="C59" s="13" t="s">
        <v>57</v>
      </c>
      <c r="E59" s="4">
        <f>SUM(F59:G59)</f>
        <v>2470</v>
      </c>
      <c r="F59" s="4">
        <v>1246</v>
      </c>
      <c r="G59" s="83">
        <v>1224</v>
      </c>
      <c r="H59" s="4">
        <f>SUM(I59:J59)</f>
        <v>2470</v>
      </c>
      <c r="I59" s="4">
        <v>1246</v>
      </c>
      <c r="J59" s="83">
        <v>1224</v>
      </c>
    </row>
    <row r="60" spans="3:10" ht="21">
      <c r="C60" s="13" t="s">
        <v>59</v>
      </c>
      <c r="E60" s="4">
        <f>SUM(F60:G60)</f>
        <v>2458</v>
      </c>
      <c r="F60" s="4">
        <v>1221</v>
      </c>
      <c r="G60" s="83">
        <v>1237</v>
      </c>
      <c r="H60" s="4">
        <f>SUM(I60:J60)</f>
        <v>2458</v>
      </c>
      <c r="I60" s="4">
        <v>1221</v>
      </c>
      <c r="J60" s="83">
        <v>1237</v>
      </c>
    </row>
    <row r="61" spans="2:10" ht="21">
      <c r="B61" s="82" t="s">
        <v>61</v>
      </c>
      <c r="C61" s="70"/>
      <c r="E61" s="4">
        <f aca="true" t="shared" si="8" ref="E61:J61">SUM(E62:E64)</f>
        <v>7430</v>
      </c>
      <c r="F61" s="4">
        <f t="shared" si="8"/>
        <v>2895</v>
      </c>
      <c r="G61" s="83">
        <f t="shared" si="8"/>
        <v>4535</v>
      </c>
      <c r="H61" s="4">
        <f t="shared" si="8"/>
        <v>7430</v>
      </c>
      <c r="I61" s="4">
        <f t="shared" si="8"/>
        <v>2895</v>
      </c>
      <c r="J61" s="4">
        <f t="shared" si="8"/>
        <v>4535</v>
      </c>
    </row>
    <row r="62" spans="3:10" ht="21">
      <c r="C62" s="13" t="s">
        <v>63</v>
      </c>
      <c r="E62" s="4">
        <f>SUM(F62:G62)</f>
        <v>2450</v>
      </c>
      <c r="F62" s="4">
        <v>956</v>
      </c>
      <c r="G62" s="83">
        <v>1494</v>
      </c>
      <c r="H62" s="4">
        <f>SUM(I62:J62)</f>
        <v>2450</v>
      </c>
      <c r="I62" s="4">
        <v>956</v>
      </c>
      <c r="J62" s="83">
        <v>1494</v>
      </c>
    </row>
    <row r="63" spans="3:10" ht="21">
      <c r="C63" s="13" t="s">
        <v>65</v>
      </c>
      <c r="E63" s="4">
        <f>SUM(F63:G63)</f>
        <v>2607</v>
      </c>
      <c r="F63" s="4">
        <v>991</v>
      </c>
      <c r="G63" s="83">
        <v>1616</v>
      </c>
      <c r="H63" s="4">
        <f>SUM(I63:J63)</f>
        <v>2607</v>
      </c>
      <c r="I63" s="4">
        <v>991</v>
      </c>
      <c r="J63" s="83">
        <v>1616</v>
      </c>
    </row>
    <row r="64" spans="3:10" ht="21">
      <c r="C64" s="13" t="s">
        <v>67</v>
      </c>
      <c r="E64" s="4">
        <f>SUM(F64:G64)</f>
        <v>2373</v>
      </c>
      <c r="F64" s="4">
        <v>948</v>
      </c>
      <c r="G64" s="83">
        <v>1425</v>
      </c>
      <c r="H64" s="4">
        <f>SUM(I64:J64)</f>
        <v>2373</v>
      </c>
      <c r="I64" s="4">
        <v>948</v>
      </c>
      <c r="J64" s="83">
        <v>1425</v>
      </c>
    </row>
    <row r="65" s="77" customFormat="1" ht="21">
      <c r="B65" s="77" t="s">
        <v>82</v>
      </c>
    </row>
    <row r="66" spans="2:16" ht="21">
      <c r="B66" s="82" t="s">
        <v>27</v>
      </c>
      <c r="C66" s="82"/>
      <c r="D66" s="82"/>
      <c r="E66" s="82">
        <f>SUM(F66:G66)</f>
        <v>0</v>
      </c>
      <c r="F66" s="82">
        <f>SUM(F67:F86)</f>
        <v>0</v>
      </c>
      <c r="G66" s="82">
        <f>SUM(G67:G86)</f>
        <v>0</v>
      </c>
      <c r="H66" s="82"/>
      <c r="I66" s="82"/>
      <c r="J66" s="82"/>
      <c r="N66" s="4">
        <f>SUM(N67:N86)</f>
        <v>0</v>
      </c>
      <c r="O66" s="4">
        <f>SUM(O67:O86)</f>
        <v>0</v>
      </c>
      <c r="P66" s="4">
        <f>SUM(P67:P86)</f>
        <v>0</v>
      </c>
    </row>
    <row r="67" spans="2:5" ht="21">
      <c r="B67" s="80" t="s">
        <v>29</v>
      </c>
      <c r="C67" s="81"/>
      <c r="D67" s="81"/>
      <c r="E67" s="81"/>
    </row>
    <row r="68" spans="2:14" ht="21">
      <c r="B68" s="70"/>
      <c r="C68" s="13" t="s">
        <v>31</v>
      </c>
      <c r="D68" s="70"/>
      <c r="E68" s="70">
        <f aca="true" t="shared" si="9" ref="E68:G71">SUM(N68)</f>
        <v>0</v>
      </c>
      <c r="F68" s="4">
        <f t="shared" si="9"/>
        <v>0</v>
      </c>
      <c r="G68" s="4">
        <f t="shared" si="9"/>
        <v>0</v>
      </c>
      <c r="N68" s="4">
        <f>SUM(O68:P68)</f>
        <v>0</v>
      </c>
    </row>
    <row r="69" spans="2:14" ht="21">
      <c r="B69" s="70"/>
      <c r="C69" s="13" t="s">
        <v>33</v>
      </c>
      <c r="D69" s="70"/>
      <c r="E69" s="70">
        <f t="shared" si="9"/>
        <v>0</v>
      </c>
      <c r="F69" s="4">
        <f t="shared" si="9"/>
        <v>0</v>
      </c>
      <c r="G69" s="4">
        <f t="shared" si="9"/>
        <v>0</v>
      </c>
      <c r="N69" s="4">
        <f>SUM(O69:P69)</f>
        <v>0</v>
      </c>
    </row>
    <row r="70" spans="2:14" ht="21">
      <c r="B70" s="70"/>
      <c r="C70" s="13" t="s">
        <v>35</v>
      </c>
      <c r="D70" s="70"/>
      <c r="E70" s="70">
        <f t="shared" si="9"/>
        <v>0</v>
      </c>
      <c r="F70" s="4">
        <f t="shared" si="9"/>
        <v>0</v>
      </c>
      <c r="G70" s="4">
        <f t="shared" si="9"/>
        <v>0</v>
      </c>
      <c r="N70" s="4">
        <f>SUM(O70:P70)</f>
        <v>0</v>
      </c>
    </row>
    <row r="71" spans="2:16" ht="21">
      <c r="B71" s="70"/>
      <c r="C71" s="13" t="s">
        <v>37</v>
      </c>
      <c r="D71" s="70"/>
      <c r="E71" s="70">
        <f t="shared" si="9"/>
        <v>0</v>
      </c>
      <c r="F71" s="4">
        <f t="shared" si="9"/>
        <v>0</v>
      </c>
      <c r="G71" s="4">
        <f t="shared" si="9"/>
        <v>0</v>
      </c>
      <c r="N71" s="4">
        <f>SUM(O71:P71)</f>
        <v>0</v>
      </c>
      <c r="O71" s="67"/>
      <c r="P71" s="67"/>
    </row>
    <row r="72" spans="2:5" ht="21">
      <c r="B72" s="82" t="s">
        <v>39</v>
      </c>
      <c r="C72" s="70"/>
      <c r="D72" s="70"/>
      <c r="E72" s="70">
        <f>SUM(N72)</f>
        <v>0</v>
      </c>
    </row>
    <row r="73" spans="2:14" ht="21">
      <c r="B73" s="70"/>
      <c r="C73" s="13" t="s">
        <v>41</v>
      </c>
      <c r="D73" s="70"/>
      <c r="E73" s="70">
        <f aca="true" t="shared" si="10" ref="E73:G78">SUM(N73)</f>
        <v>0</v>
      </c>
      <c r="F73" s="4">
        <f t="shared" si="10"/>
        <v>0</v>
      </c>
      <c r="G73" s="4">
        <f t="shared" si="10"/>
        <v>0</v>
      </c>
      <c r="N73" s="4">
        <f aca="true" t="shared" si="11" ref="N73:N78">SUM(O73:P73)</f>
        <v>0</v>
      </c>
    </row>
    <row r="74" spans="3:14" ht="21">
      <c r="C74" s="13" t="s">
        <v>43</v>
      </c>
      <c r="E74" s="70">
        <f t="shared" si="10"/>
        <v>0</v>
      </c>
      <c r="F74" s="4">
        <f t="shared" si="10"/>
        <v>0</v>
      </c>
      <c r="G74" s="4">
        <f t="shared" si="10"/>
        <v>0</v>
      </c>
      <c r="N74" s="4">
        <f t="shared" si="11"/>
        <v>0</v>
      </c>
    </row>
    <row r="75" spans="2:14" ht="21">
      <c r="B75" s="82"/>
      <c r="C75" s="13" t="s">
        <v>45</v>
      </c>
      <c r="E75" s="70">
        <f t="shared" si="10"/>
        <v>0</v>
      </c>
      <c r="F75" s="4">
        <f t="shared" si="10"/>
        <v>0</v>
      </c>
      <c r="G75" s="4">
        <f t="shared" si="10"/>
        <v>0</v>
      </c>
      <c r="N75" s="4">
        <f t="shared" si="11"/>
        <v>0</v>
      </c>
    </row>
    <row r="76" spans="3:14" ht="21">
      <c r="C76" s="13" t="s">
        <v>47</v>
      </c>
      <c r="E76" s="70">
        <f t="shared" si="10"/>
        <v>0</v>
      </c>
      <c r="F76" s="4">
        <f t="shared" si="10"/>
        <v>0</v>
      </c>
      <c r="G76" s="4">
        <f t="shared" si="10"/>
        <v>0</v>
      </c>
      <c r="N76" s="4">
        <f t="shared" si="11"/>
        <v>0</v>
      </c>
    </row>
    <row r="77" spans="3:14" ht="21">
      <c r="C77" s="13" t="s">
        <v>49</v>
      </c>
      <c r="E77" s="70">
        <f t="shared" si="10"/>
        <v>0</v>
      </c>
      <c r="F77" s="4">
        <f t="shared" si="10"/>
        <v>0</v>
      </c>
      <c r="G77" s="4">
        <f t="shared" si="10"/>
        <v>0</v>
      </c>
      <c r="N77" s="4">
        <f t="shared" si="11"/>
        <v>0</v>
      </c>
    </row>
    <row r="78" spans="3:14" ht="21">
      <c r="C78" s="13" t="s">
        <v>51</v>
      </c>
      <c r="E78" s="70">
        <f t="shared" si="10"/>
        <v>0</v>
      </c>
      <c r="F78" s="4">
        <f t="shared" si="10"/>
        <v>0</v>
      </c>
      <c r="G78" s="4">
        <f t="shared" si="10"/>
        <v>0</v>
      </c>
      <c r="N78" s="4">
        <f t="shared" si="11"/>
        <v>0</v>
      </c>
    </row>
    <row r="79" spans="2:5" ht="21">
      <c r="B79" s="82" t="s">
        <v>53</v>
      </c>
      <c r="C79" s="70"/>
      <c r="E79" s="70">
        <f>SUM(E80:E82)</f>
        <v>0</v>
      </c>
    </row>
    <row r="80" spans="3:14" ht="21">
      <c r="C80" s="13" t="s">
        <v>55</v>
      </c>
      <c r="E80" s="70">
        <f aca="true" t="shared" si="12" ref="E80:G82">SUM(N80)</f>
        <v>0</v>
      </c>
      <c r="F80" s="4">
        <f t="shared" si="12"/>
        <v>0</v>
      </c>
      <c r="G80" s="4">
        <f t="shared" si="12"/>
        <v>0</v>
      </c>
      <c r="N80" s="4">
        <f>SUM(O80:P80)</f>
        <v>0</v>
      </c>
    </row>
    <row r="81" spans="3:14" ht="21">
      <c r="C81" s="13" t="s">
        <v>57</v>
      </c>
      <c r="E81" s="70">
        <f t="shared" si="12"/>
        <v>0</v>
      </c>
      <c r="F81" s="4">
        <f t="shared" si="12"/>
        <v>0</v>
      </c>
      <c r="G81" s="4">
        <f t="shared" si="12"/>
        <v>0</v>
      </c>
      <c r="N81" s="4">
        <f>SUM(O81:P81)</f>
        <v>0</v>
      </c>
    </row>
    <row r="82" spans="3:14" ht="21">
      <c r="C82" s="13" t="s">
        <v>59</v>
      </c>
      <c r="E82" s="70">
        <f t="shared" si="12"/>
        <v>0</v>
      </c>
      <c r="F82" s="4">
        <f t="shared" si="12"/>
        <v>0</v>
      </c>
      <c r="G82" s="4">
        <f t="shared" si="12"/>
        <v>0</v>
      </c>
      <c r="N82" s="4">
        <f>SUM(O82:P82)</f>
        <v>0</v>
      </c>
    </row>
    <row r="83" spans="2:5" ht="21">
      <c r="B83" s="82" t="s">
        <v>61</v>
      </c>
      <c r="C83" s="70"/>
      <c r="E83" s="70"/>
    </row>
    <row r="84" spans="3:5" ht="21">
      <c r="C84" s="13" t="s">
        <v>63</v>
      </c>
      <c r="E84" s="84"/>
    </row>
    <row r="85" spans="3:5" ht="21">
      <c r="C85" s="13" t="s">
        <v>65</v>
      </c>
      <c r="E85" s="70"/>
    </row>
    <row r="86" spans="3:5" ht="21">
      <c r="C86" s="13" t="s">
        <v>67</v>
      </c>
      <c r="E86" s="70"/>
    </row>
    <row r="87" s="77" customFormat="1" ht="21">
      <c r="B87" s="77" t="s">
        <v>83</v>
      </c>
    </row>
    <row r="88" spans="2:16" s="78" customFormat="1" ht="21">
      <c r="B88" s="79" t="s">
        <v>27</v>
      </c>
      <c r="C88" s="79"/>
      <c r="D88" s="79"/>
      <c r="E88" s="79">
        <f>SUM(E90:E108)</f>
        <v>1531</v>
      </c>
      <c r="F88" s="79">
        <f>SUM(F89:F108)</f>
        <v>828</v>
      </c>
      <c r="G88" s="79">
        <f>SUM(G89:G108)</f>
        <v>703</v>
      </c>
      <c r="H88" s="79"/>
      <c r="I88" s="79"/>
      <c r="J88" s="79"/>
      <c r="N88" s="78">
        <f>SUM(N89:N108)</f>
        <v>1531</v>
      </c>
      <c r="O88" s="78">
        <f>SUM(O89:O108)</f>
        <v>828</v>
      </c>
      <c r="P88" s="78">
        <f>SUM(P89:P108)</f>
        <v>703</v>
      </c>
    </row>
    <row r="89" spans="2:5" ht="21">
      <c r="B89" s="80" t="s">
        <v>29</v>
      </c>
      <c r="C89" s="81"/>
      <c r="D89" s="81"/>
      <c r="E89" s="81"/>
    </row>
    <row r="90" spans="2:16" ht="21">
      <c r="B90" s="70"/>
      <c r="C90" s="13" t="s">
        <v>31</v>
      </c>
      <c r="D90" s="70"/>
      <c r="E90" s="70">
        <f>SUM(N90)</f>
        <v>346</v>
      </c>
      <c r="F90" s="4">
        <f>SUM(O90)</f>
        <v>183</v>
      </c>
      <c r="G90" s="4">
        <f>SUM(P90)</f>
        <v>163</v>
      </c>
      <c r="N90" s="4">
        <f>SUM(O90:P90)</f>
        <v>346</v>
      </c>
      <c r="O90" s="4">
        <v>183</v>
      </c>
      <c r="P90" s="4">
        <v>163</v>
      </c>
    </row>
    <row r="91" spans="2:16" ht="21">
      <c r="B91" s="70"/>
      <c r="C91" s="13" t="s">
        <v>33</v>
      </c>
      <c r="D91" s="70"/>
      <c r="E91" s="70">
        <f aca="true" t="shared" si="13" ref="E91:E104">SUM(N91)</f>
        <v>106</v>
      </c>
      <c r="F91" s="4">
        <f aca="true" t="shared" si="14" ref="F91:G104">SUM(O91)</f>
        <v>61</v>
      </c>
      <c r="G91" s="4">
        <f t="shared" si="14"/>
        <v>45</v>
      </c>
      <c r="N91" s="4">
        <f aca="true" t="shared" si="15" ref="N91:N104">SUM(O91:P91)</f>
        <v>106</v>
      </c>
      <c r="O91" s="4">
        <v>61</v>
      </c>
      <c r="P91" s="4">
        <v>45</v>
      </c>
    </row>
    <row r="92" spans="2:16" ht="21">
      <c r="B92" s="70"/>
      <c r="C92" s="13" t="s">
        <v>35</v>
      </c>
      <c r="D92" s="70"/>
      <c r="E92" s="70">
        <f t="shared" si="13"/>
        <v>102</v>
      </c>
      <c r="F92" s="4">
        <f t="shared" si="14"/>
        <v>52</v>
      </c>
      <c r="G92" s="4">
        <f t="shared" si="14"/>
        <v>50</v>
      </c>
      <c r="N92" s="4">
        <f t="shared" si="15"/>
        <v>102</v>
      </c>
      <c r="O92" s="4">
        <v>52</v>
      </c>
      <c r="P92" s="4">
        <v>50</v>
      </c>
    </row>
    <row r="93" spans="2:16" ht="21">
      <c r="B93" s="70"/>
      <c r="C93" s="13" t="s">
        <v>37</v>
      </c>
      <c r="D93" s="70"/>
      <c r="E93" s="70">
        <f>SUM(N93)</f>
        <v>63</v>
      </c>
      <c r="F93" s="4">
        <f>SUM(O93)</f>
        <v>38</v>
      </c>
      <c r="G93" s="4">
        <f>SUM(P93)</f>
        <v>25</v>
      </c>
      <c r="N93" s="4">
        <f t="shared" si="15"/>
        <v>63</v>
      </c>
      <c r="O93" s="4">
        <v>38</v>
      </c>
      <c r="P93" s="4">
        <v>25</v>
      </c>
    </row>
    <row r="94" spans="2:5" ht="21">
      <c r="B94" s="82" t="s">
        <v>39</v>
      </c>
      <c r="C94" s="70"/>
      <c r="D94" s="70"/>
      <c r="E94" s="70"/>
    </row>
    <row r="95" spans="2:16" ht="21">
      <c r="B95" s="70"/>
      <c r="C95" s="13" t="s">
        <v>41</v>
      </c>
      <c r="D95" s="70"/>
      <c r="E95" s="70">
        <f t="shared" si="13"/>
        <v>90</v>
      </c>
      <c r="F95" s="4">
        <f t="shared" si="14"/>
        <v>53</v>
      </c>
      <c r="G95" s="4">
        <f t="shared" si="14"/>
        <v>37</v>
      </c>
      <c r="N95" s="4">
        <f t="shared" si="15"/>
        <v>90</v>
      </c>
      <c r="O95" s="4">
        <v>53</v>
      </c>
      <c r="P95" s="4">
        <v>37</v>
      </c>
    </row>
    <row r="96" spans="3:16" ht="21">
      <c r="C96" s="13" t="s">
        <v>43</v>
      </c>
      <c r="E96" s="70">
        <f t="shared" si="13"/>
        <v>88</v>
      </c>
      <c r="F96" s="4">
        <f t="shared" si="14"/>
        <v>47</v>
      </c>
      <c r="G96" s="4">
        <f t="shared" si="14"/>
        <v>41</v>
      </c>
      <c r="N96" s="4">
        <f t="shared" si="15"/>
        <v>88</v>
      </c>
      <c r="O96" s="4">
        <v>47</v>
      </c>
      <c r="P96" s="4">
        <v>41</v>
      </c>
    </row>
    <row r="97" spans="2:16" ht="21">
      <c r="B97" s="82"/>
      <c r="C97" s="13" t="s">
        <v>45</v>
      </c>
      <c r="E97" s="70">
        <f t="shared" si="13"/>
        <v>96</v>
      </c>
      <c r="F97" s="4">
        <f t="shared" si="14"/>
        <v>43</v>
      </c>
      <c r="G97" s="4">
        <f t="shared" si="14"/>
        <v>53</v>
      </c>
      <c r="N97" s="4">
        <f t="shared" si="15"/>
        <v>96</v>
      </c>
      <c r="O97" s="4">
        <v>43</v>
      </c>
      <c r="P97" s="4">
        <v>53</v>
      </c>
    </row>
    <row r="98" spans="3:16" ht="21">
      <c r="C98" s="13" t="s">
        <v>47</v>
      </c>
      <c r="E98" s="70">
        <f t="shared" si="13"/>
        <v>84</v>
      </c>
      <c r="F98" s="4">
        <f t="shared" si="14"/>
        <v>44</v>
      </c>
      <c r="G98" s="4">
        <f t="shared" si="14"/>
        <v>40</v>
      </c>
      <c r="N98" s="4">
        <f t="shared" si="15"/>
        <v>84</v>
      </c>
      <c r="O98" s="4">
        <v>44</v>
      </c>
      <c r="P98" s="4">
        <v>40</v>
      </c>
    </row>
    <row r="99" spans="3:16" ht="21">
      <c r="C99" s="13" t="s">
        <v>49</v>
      </c>
      <c r="E99" s="70">
        <f t="shared" si="13"/>
        <v>137</v>
      </c>
      <c r="F99" s="4">
        <f t="shared" si="14"/>
        <v>76</v>
      </c>
      <c r="G99" s="4">
        <f t="shared" si="14"/>
        <v>61</v>
      </c>
      <c r="N99" s="4">
        <f t="shared" si="15"/>
        <v>137</v>
      </c>
      <c r="O99" s="4">
        <v>76</v>
      </c>
      <c r="P99" s="4">
        <v>61</v>
      </c>
    </row>
    <row r="100" spans="3:16" ht="21">
      <c r="C100" s="13" t="s">
        <v>51</v>
      </c>
      <c r="E100" s="70">
        <f t="shared" si="13"/>
        <v>98</v>
      </c>
      <c r="F100" s="4">
        <f t="shared" si="14"/>
        <v>50</v>
      </c>
      <c r="G100" s="4">
        <f t="shared" si="14"/>
        <v>48</v>
      </c>
      <c r="N100" s="4">
        <f t="shared" si="15"/>
        <v>98</v>
      </c>
      <c r="O100" s="4">
        <v>50</v>
      </c>
      <c r="P100" s="4">
        <v>48</v>
      </c>
    </row>
    <row r="101" spans="2:5" ht="21">
      <c r="B101" s="82" t="s">
        <v>53</v>
      </c>
      <c r="C101" s="70"/>
      <c r="E101" s="70"/>
    </row>
    <row r="102" spans="3:16" ht="21">
      <c r="C102" s="13" t="s">
        <v>55</v>
      </c>
      <c r="E102" s="70">
        <f t="shared" si="13"/>
        <v>131</v>
      </c>
      <c r="F102" s="4">
        <f t="shared" si="14"/>
        <v>68</v>
      </c>
      <c r="G102" s="4">
        <f t="shared" si="14"/>
        <v>63</v>
      </c>
      <c r="N102" s="4">
        <f t="shared" si="15"/>
        <v>131</v>
      </c>
      <c r="O102" s="4">
        <v>68</v>
      </c>
      <c r="P102" s="4">
        <v>63</v>
      </c>
    </row>
    <row r="103" spans="3:16" ht="21">
      <c r="C103" s="13" t="s">
        <v>57</v>
      </c>
      <c r="E103" s="70">
        <f t="shared" si="13"/>
        <v>99</v>
      </c>
      <c r="F103" s="4">
        <f t="shared" si="14"/>
        <v>56</v>
      </c>
      <c r="G103" s="4">
        <f t="shared" si="14"/>
        <v>43</v>
      </c>
      <c r="N103" s="4">
        <f t="shared" si="15"/>
        <v>99</v>
      </c>
      <c r="O103" s="4">
        <v>56</v>
      </c>
      <c r="P103" s="4">
        <v>43</v>
      </c>
    </row>
    <row r="104" spans="3:16" ht="21">
      <c r="C104" s="13" t="s">
        <v>59</v>
      </c>
      <c r="E104" s="70">
        <f t="shared" si="13"/>
        <v>91</v>
      </c>
      <c r="F104" s="4">
        <f t="shared" si="14"/>
        <v>57</v>
      </c>
      <c r="G104" s="4">
        <f t="shared" si="14"/>
        <v>34</v>
      </c>
      <c r="N104" s="4">
        <f t="shared" si="15"/>
        <v>91</v>
      </c>
      <c r="O104" s="4">
        <v>57</v>
      </c>
      <c r="P104" s="4">
        <v>34</v>
      </c>
    </row>
    <row r="105" spans="2:5" ht="21">
      <c r="B105" s="82" t="s">
        <v>61</v>
      </c>
      <c r="C105" s="70"/>
      <c r="E105" s="70"/>
    </row>
    <row r="106" spans="3:5" ht="21">
      <c r="C106" s="13" t="s">
        <v>63</v>
      </c>
      <c r="E106" s="70"/>
    </row>
    <row r="107" spans="3:5" ht="21">
      <c r="C107" s="13" t="s">
        <v>65</v>
      </c>
      <c r="E107" s="70"/>
    </row>
    <row r="108" spans="3:5" ht="21">
      <c r="C108" s="13" t="s">
        <v>67</v>
      </c>
      <c r="E108" s="70"/>
    </row>
    <row r="109" s="85" customFormat="1" ht="21">
      <c r="B109" s="85" t="s">
        <v>84</v>
      </c>
    </row>
    <row r="110" spans="2:16" s="78" customFormat="1" ht="21">
      <c r="B110" s="79" t="s">
        <v>27</v>
      </c>
      <c r="C110" s="79"/>
      <c r="D110" s="79"/>
      <c r="E110" s="79">
        <f>SUM(F110:G110)</f>
        <v>964</v>
      </c>
      <c r="F110" s="79">
        <f>SUM(F111:F130)</f>
        <v>490</v>
      </c>
      <c r="G110" s="79">
        <f>SUM(G111:G130)</f>
        <v>474</v>
      </c>
      <c r="H110" s="79"/>
      <c r="I110" s="79"/>
      <c r="J110" s="79"/>
      <c r="N110" s="78">
        <f>SUM(N111:N130)</f>
        <v>964</v>
      </c>
      <c r="O110" s="78">
        <f>SUM(O111:O130)</f>
        <v>490</v>
      </c>
      <c r="P110" s="78">
        <f>SUM(P111:P130)</f>
        <v>474</v>
      </c>
    </row>
    <row r="111" spans="2:5" s="88" customFormat="1" ht="21">
      <c r="B111" s="86" t="s">
        <v>29</v>
      </c>
      <c r="C111" s="87"/>
      <c r="D111" s="87"/>
      <c r="E111" s="87"/>
    </row>
    <row r="112" spans="2:16" s="88" customFormat="1" ht="21">
      <c r="B112" s="89"/>
      <c r="C112" s="90" t="s">
        <v>31</v>
      </c>
      <c r="D112" s="89"/>
      <c r="E112" s="89">
        <f aca="true" t="shared" si="16" ref="E112:G114">SUM(N112)</f>
        <v>98</v>
      </c>
      <c r="F112" s="88">
        <f t="shared" si="16"/>
        <v>57</v>
      </c>
      <c r="G112" s="88">
        <f t="shared" si="16"/>
        <v>41</v>
      </c>
      <c r="N112" s="88">
        <f>SUM(O112:P112)</f>
        <v>98</v>
      </c>
      <c r="O112" s="88">
        <v>57</v>
      </c>
      <c r="P112" s="88">
        <v>41</v>
      </c>
    </row>
    <row r="113" spans="2:16" s="88" customFormat="1" ht="21">
      <c r="B113" s="89"/>
      <c r="C113" s="90" t="s">
        <v>33</v>
      </c>
      <c r="D113" s="89"/>
      <c r="E113" s="89">
        <f t="shared" si="16"/>
        <v>137</v>
      </c>
      <c r="F113" s="88">
        <f t="shared" si="16"/>
        <v>70</v>
      </c>
      <c r="G113" s="88">
        <f t="shared" si="16"/>
        <v>67</v>
      </c>
      <c r="N113" s="88">
        <f>SUM(O113:P113)</f>
        <v>137</v>
      </c>
      <c r="O113" s="88">
        <v>70</v>
      </c>
      <c r="P113" s="88">
        <v>67</v>
      </c>
    </row>
    <row r="114" spans="2:16" s="88" customFormat="1" ht="21">
      <c r="B114" s="89"/>
      <c r="C114" s="90" t="s">
        <v>35</v>
      </c>
      <c r="D114" s="89"/>
      <c r="E114" s="89">
        <f t="shared" si="16"/>
        <v>104</v>
      </c>
      <c r="F114" s="88">
        <f t="shared" si="16"/>
        <v>49</v>
      </c>
      <c r="G114" s="88">
        <f t="shared" si="16"/>
        <v>55</v>
      </c>
      <c r="N114" s="88">
        <f>SUM(O114:P114)</f>
        <v>104</v>
      </c>
      <c r="O114" s="88">
        <v>49</v>
      </c>
      <c r="P114" s="88">
        <v>55</v>
      </c>
    </row>
    <row r="115" spans="2:16" s="88" customFormat="1" ht="21">
      <c r="B115" s="89"/>
      <c r="C115" s="90" t="s">
        <v>37</v>
      </c>
      <c r="D115" s="89"/>
      <c r="E115" s="89">
        <f>SUM(N115)</f>
        <v>50</v>
      </c>
      <c r="F115" s="88">
        <f>SUM(O115)</f>
        <v>18</v>
      </c>
      <c r="G115" s="88">
        <f>SUM(P115)</f>
        <v>32</v>
      </c>
      <c r="N115" s="88">
        <f>SUM(O115:P115)</f>
        <v>50</v>
      </c>
      <c r="O115" s="88">
        <v>18</v>
      </c>
      <c r="P115" s="88">
        <v>32</v>
      </c>
    </row>
    <row r="116" spans="2:5" s="88" customFormat="1" ht="21">
      <c r="B116" s="91" t="s">
        <v>39</v>
      </c>
      <c r="C116" s="89"/>
      <c r="D116" s="89"/>
      <c r="E116" s="89"/>
    </row>
    <row r="117" spans="2:16" s="88" customFormat="1" ht="21">
      <c r="B117" s="89"/>
      <c r="C117" s="90" t="s">
        <v>41</v>
      </c>
      <c r="D117" s="89"/>
      <c r="E117" s="89">
        <f aca="true" t="shared" si="17" ref="E117:G122">SUM(N117)</f>
        <v>115</v>
      </c>
      <c r="F117" s="88">
        <f t="shared" si="17"/>
        <v>48</v>
      </c>
      <c r="G117" s="88">
        <f t="shared" si="17"/>
        <v>67</v>
      </c>
      <c r="N117" s="88">
        <f aca="true" t="shared" si="18" ref="N117:N122">SUM(O117:P117)</f>
        <v>115</v>
      </c>
      <c r="O117" s="88">
        <v>48</v>
      </c>
      <c r="P117" s="88">
        <v>67</v>
      </c>
    </row>
    <row r="118" spans="3:16" s="88" customFormat="1" ht="21">
      <c r="C118" s="90" t="s">
        <v>43</v>
      </c>
      <c r="E118" s="89">
        <f t="shared" si="17"/>
        <v>114</v>
      </c>
      <c r="F118" s="88">
        <f t="shared" si="17"/>
        <v>57</v>
      </c>
      <c r="G118" s="88">
        <f t="shared" si="17"/>
        <v>57</v>
      </c>
      <c r="N118" s="88">
        <f t="shared" si="18"/>
        <v>114</v>
      </c>
      <c r="O118" s="88">
        <v>57</v>
      </c>
      <c r="P118" s="88">
        <v>57</v>
      </c>
    </row>
    <row r="119" spans="2:16" s="88" customFormat="1" ht="21">
      <c r="B119" s="91"/>
      <c r="C119" s="90" t="s">
        <v>45</v>
      </c>
      <c r="E119" s="89">
        <f t="shared" si="17"/>
        <v>78</v>
      </c>
      <c r="F119" s="88">
        <f t="shared" si="17"/>
        <v>44</v>
      </c>
      <c r="G119" s="88">
        <f t="shared" si="17"/>
        <v>34</v>
      </c>
      <c r="N119" s="88">
        <f t="shared" si="18"/>
        <v>78</v>
      </c>
      <c r="O119" s="88">
        <v>44</v>
      </c>
      <c r="P119" s="88">
        <v>34</v>
      </c>
    </row>
    <row r="120" spans="3:16" s="88" customFormat="1" ht="21">
      <c r="C120" s="90" t="s">
        <v>47</v>
      </c>
      <c r="E120" s="89">
        <f t="shared" si="17"/>
        <v>58</v>
      </c>
      <c r="F120" s="88">
        <f t="shared" si="17"/>
        <v>30</v>
      </c>
      <c r="G120" s="88">
        <f t="shared" si="17"/>
        <v>28</v>
      </c>
      <c r="N120" s="88">
        <f t="shared" si="18"/>
        <v>58</v>
      </c>
      <c r="O120" s="88">
        <v>30</v>
      </c>
      <c r="P120" s="88">
        <v>28</v>
      </c>
    </row>
    <row r="121" spans="3:16" s="88" customFormat="1" ht="21">
      <c r="C121" s="90" t="s">
        <v>49</v>
      </c>
      <c r="E121" s="89">
        <f t="shared" si="17"/>
        <v>70</v>
      </c>
      <c r="F121" s="88">
        <f t="shared" si="17"/>
        <v>36</v>
      </c>
      <c r="G121" s="88">
        <f t="shared" si="17"/>
        <v>34</v>
      </c>
      <c r="N121" s="88">
        <f t="shared" si="18"/>
        <v>70</v>
      </c>
      <c r="O121" s="88">
        <v>36</v>
      </c>
      <c r="P121" s="88">
        <v>34</v>
      </c>
    </row>
    <row r="122" spans="3:16" s="88" customFormat="1" ht="21">
      <c r="C122" s="90" t="s">
        <v>51</v>
      </c>
      <c r="E122" s="89">
        <f t="shared" si="17"/>
        <v>84</v>
      </c>
      <c r="F122" s="88">
        <f t="shared" si="17"/>
        <v>46</v>
      </c>
      <c r="G122" s="88">
        <f t="shared" si="17"/>
        <v>38</v>
      </c>
      <c r="N122" s="88">
        <f t="shared" si="18"/>
        <v>84</v>
      </c>
      <c r="O122" s="88">
        <v>46</v>
      </c>
      <c r="P122" s="88">
        <v>38</v>
      </c>
    </row>
    <row r="123" spans="2:7" s="88" customFormat="1" ht="21">
      <c r="B123" s="91" t="s">
        <v>53</v>
      </c>
      <c r="C123" s="89"/>
      <c r="E123" s="89"/>
      <c r="F123" s="89"/>
      <c r="G123" s="89"/>
    </row>
    <row r="124" spans="3:16" s="88" customFormat="1" ht="21">
      <c r="C124" s="90" t="s">
        <v>55</v>
      </c>
      <c r="E124" s="89">
        <f aca="true" t="shared" si="19" ref="E124:G126">SUM(N124)</f>
        <v>26</v>
      </c>
      <c r="F124" s="88">
        <f t="shared" si="19"/>
        <v>18</v>
      </c>
      <c r="G124" s="88">
        <f t="shared" si="19"/>
        <v>8</v>
      </c>
      <c r="N124" s="88">
        <f>SUM(O124:P124)</f>
        <v>26</v>
      </c>
      <c r="O124" s="88">
        <v>18</v>
      </c>
      <c r="P124" s="88">
        <v>8</v>
      </c>
    </row>
    <row r="125" spans="3:16" s="88" customFormat="1" ht="21">
      <c r="C125" s="90" t="s">
        <v>57</v>
      </c>
      <c r="E125" s="89">
        <f t="shared" si="19"/>
        <v>20</v>
      </c>
      <c r="F125" s="88">
        <f t="shared" si="19"/>
        <v>11</v>
      </c>
      <c r="G125" s="88">
        <f t="shared" si="19"/>
        <v>9</v>
      </c>
      <c r="N125" s="88">
        <f>SUM(O125:P125)</f>
        <v>20</v>
      </c>
      <c r="O125" s="88">
        <v>11</v>
      </c>
      <c r="P125" s="88">
        <v>9</v>
      </c>
    </row>
    <row r="126" spans="3:16" s="88" customFormat="1" ht="21">
      <c r="C126" s="90" t="s">
        <v>59</v>
      </c>
      <c r="E126" s="89">
        <f t="shared" si="19"/>
        <v>10</v>
      </c>
      <c r="F126" s="88">
        <f t="shared" si="19"/>
        <v>6</v>
      </c>
      <c r="G126" s="88">
        <f t="shared" si="19"/>
        <v>4</v>
      </c>
      <c r="N126" s="88">
        <f>SUM(O126:P126)</f>
        <v>10</v>
      </c>
      <c r="O126" s="88">
        <v>6</v>
      </c>
      <c r="P126" s="88">
        <v>4</v>
      </c>
    </row>
    <row r="127" spans="2:5" s="88" customFormat="1" ht="21">
      <c r="B127" s="91" t="s">
        <v>61</v>
      </c>
      <c r="C127" s="89"/>
      <c r="E127" s="89"/>
    </row>
    <row r="128" spans="3:5" s="88" customFormat="1" ht="21">
      <c r="C128" s="90" t="s">
        <v>63</v>
      </c>
      <c r="E128" s="89"/>
    </row>
    <row r="129" spans="3:5" s="88" customFormat="1" ht="21">
      <c r="C129" s="90" t="s">
        <v>65</v>
      </c>
      <c r="E129" s="89"/>
    </row>
    <row r="130" spans="3:5" s="88" customFormat="1" ht="21">
      <c r="C130" s="90" t="s">
        <v>67</v>
      </c>
      <c r="E130" s="89"/>
    </row>
    <row r="131" spans="2:5" s="77" customFormat="1" ht="21">
      <c r="B131" s="77" t="s">
        <v>85</v>
      </c>
      <c r="C131" s="92"/>
      <c r="E131" s="93"/>
    </row>
    <row r="132" spans="2:19" ht="21">
      <c r="B132" s="82" t="s">
        <v>27</v>
      </c>
      <c r="C132" s="82"/>
      <c r="D132" s="82"/>
      <c r="E132" s="82">
        <f>SUM(E133:E152)</f>
        <v>0</v>
      </c>
      <c r="F132" s="82">
        <f>SUM(F133:F152)</f>
        <v>0</v>
      </c>
      <c r="G132" s="82">
        <f>SUM(G133:G152)</f>
        <v>0</v>
      </c>
      <c r="H132" s="82"/>
      <c r="I132" s="82"/>
      <c r="J132" s="82"/>
      <c r="K132" s="82"/>
      <c r="L132" s="82"/>
      <c r="M132" s="82"/>
      <c r="Q132" s="82">
        <f>SUM(Q133:Q152)</f>
        <v>0</v>
      </c>
      <c r="R132" s="82">
        <f>SUM(R133:R152)</f>
        <v>0</v>
      </c>
      <c r="S132" s="82">
        <f>SUM(S133:S152)</f>
        <v>0</v>
      </c>
    </row>
    <row r="133" spans="2:5" ht="21">
      <c r="B133" s="80" t="s">
        <v>29</v>
      </c>
      <c r="C133" s="81"/>
      <c r="D133" s="81"/>
      <c r="E133" s="81"/>
    </row>
    <row r="134" spans="2:5" ht="21">
      <c r="B134" s="70"/>
      <c r="C134" s="13" t="s">
        <v>31</v>
      </c>
      <c r="D134" s="70"/>
      <c r="E134" s="70"/>
    </row>
    <row r="135" spans="2:5" ht="21">
      <c r="B135" s="70"/>
      <c r="C135" s="13" t="s">
        <v>33</v>
      </c>
      <c r="D135" s="70"/>
      <c r="E135" s="70"/>
    </row>
    <row r="136" spans="2:5" ht="21">
      <c r="B136" s="70"/>
      <c r="C136" s="13" t="s">
        <v>35</v>
      </c>
      <c r="D136" s="70"/>
      <c r="E136" s="70"/>
    </row>
    <row r="137" spans="2:19" ht="21">
      <c r="B137" s="70"/>
      <c r="C137" s="13" t="s">
        <v>37</v>
      </c>
      <c r="D137" s="70"/>
      <c r="E137" s="70"/>
      <c r="R137" s="67"/>
      <c r="S137" s="67"/>
    </row>
    <row r="138" spans="2:5" ht="21">
      <c r="B138" s="82" t="s">
        <v>39</v>
      </c>
      <c r="C138" s="70"/>
      <c r="D138" s="70"/>
      <c r="E138" s="70"/>
    </row>
    <row r="139" spans="2:5" ht="21">
      <c r="B139" s="70"/>
      <c r="C139" s="13" t="s">
        <v>41</v>
      </c>
      <c r="D139" s="70"/>
      <c r="E139" s="70"/>
    </row>
    <row r="140" spans="3:5" ht="21">
      <c r="C140" s="13" t="s">
        <v>43</v>
      </c>
      <c r="E140" s="70"/>
    </row>
    <row r="141" spans="2:5" ht="21">
      <c r="B141" s="82"/>
      <c r="C141" s="13" t="s">
        <v>45</v>
      </c>
      <c r="E141" s="70"/>
    </row>
    <row r="142" spans="3:5" ht="21">
      <c r="C142" s="13" t="s">
        <v>47</v>
      </c>
      <c r="E142" s="70"/>
    </row>
    <row r="143" spans="3:5" ht="21">
      <c r="C143" s="13" t="s">
        <v>49</v>
      </c>
      <c r="E143" s="70"/>
    </row>
    <row r="144" spans="3:5" ht="21">
      <c r="C144" s="13" t="s">
        <v>51</v>
      </c>
      <c r="E144" s="70"/>
    </row>
    <row r="145" spans="2:5" ht="21">
      <c r="B145" s="82" t="s">
        <v>53</v>
      </c>
      <c r="C145" s="70"/>
      <c r="E145" s="70">
        <f>SUM(E146:E148)</f>
        <v>0</v>
      </c>
    </row>
    <row r="146" spans="3:17" ht="21">
      <c r="C146" s="13" t="s">
        <v>55</v>
      </c>
      <c r="E146" s="70">
        <f aca="true" t="shared" si="20" ref="E146:G148">SUM(Q146)</f>
        <v>0</v>
      </c>
      <c r="F146" s="4">
        <f t="shared" si="20"/>
        <v>0</v>
      </c>
      <c r="G146" s="4">
        <f t="shared" si="20"/>
        <v>0</v>
      </c>
      <c r="Q146" s="4">
        <f>SUM(R146:S146)</f>
        <v>0</v>
      </c>
    </row>
    <row r="147" spans="3:17" ht="21">
      <c r="C147" s="13" t="s">
        <v>57</v>
      </c>
      <c r="E147" s="70">
        <f t="shared" si="20"/>
        <v>0</v>
      </c>
      <c r="F147" s="4">
        <f t="shared" si="20"/>
        <v>0</v>
      </c>
      <c r="G147" s="4">
        <f t="shared" si="20"/>
        <v>0</v>
      </c>
      <c r="Q147" s="4">
        <f>SUM(R147:S147)</f>
        <v>0</v>
      </c>
    </row>
    <row r="148" spans="3:17" ht="21">
      <c r="C148" s="13" t="s">
        <v>59</v>
      </c>
      <c r="E148" s="70">
        <f t="shared" si="20"/>
        <v>0</v>
      </c>
      <c r="F148" s="4">
        <f t="shared" si="20"/>
        <v>0</v>
      </c>
      <c r="G148" s="4">
        <f t="shared" si="20"/>
        <v>0</v>
      </c>
      <c r="Q148" s="4">
        <f>SUM(R148:S148)</f>
        <v>0</v>
      </c>
    </row>
    <row r="149" spans="2:5" ht="21">
      <c r="B149" s="82" t="s">
        <v>61</v>
      </c>
      <c r="C149" s="70"/>
      <c r="E149" s="70">
        <f>SUM(E150:E152)</f>
        <v>0</v>
      </c>
    </row>
    <row r="150" spans="3:17" ht="21">
      <c r="C150" s="13" t="s">
        <v>63</v>
      </c>
      <c r="E150" s="70">
        <f>SUM(F150:G150)</f>
        <v>0</v>
      </c>
      <c r="F150" s="4">
        <f aca="true" t="shared" si="21" ref="F150:G152">SUM(R150)</f>
        <v>0</v>
      </c>
      <c r="G150" s="4">
        <f t="shared" si="21"/>
        <v>0</v>
      </c>
      <c r="Q150" s="4">
        <f>SUM(R150:S150)</f>
        <v>0</v>
      </c>
    </row>
    <row r="151" spans="3:17" ht="21">
      <c r="C151" s="13" t="s">
        <v>65</v>
      </c>
      <c r="E151" s="70">
        <f>SUM(F151:G151)</f>
        <v>0</v>
      </c>
      <c r="F151" s="4">
        <f t="shared" si="21"/>
        <v>0</v>
      </c>
      <c r="G151" s="4">
        <f t="shared" si="21"/>
        <v>0</v>
      </c>
      <c r="Q151" s="4">
        <f>SUM(R151:S151)</f>
        <v>0</v>
      </c>
    </row>
    <row r="152" spans="3:17" ht="21">
      <c r="C152" s="13" t="s">
        <v>67</v>
      </c>
      <c r="E152" s="70">
        <f>SUM(F152:G152)</f>
        <v>0</v>
      </c>
      <c r="F152" s="4">
        <f t="shared" si="21"/>
        <v>0</v>
      </c>
      <c r="G152" s="4">
        <f t="shared" si="21"/>
        <v>0</v>
      </c>
      <c r="Q152" s="4">
        <f>SUM(R152:S152)</f>
        <v>0</v>
      </c>
    </row>
    <row r="153" s="77" customFormat="1" ht="21">
      <c r="B153" s="77" t="s">
        <v>86</v>
      </c>
    </row>
    <row r="154" spans="2:16" s="78" customFormat="1" ht="21">
      <c r="B154" s="79" t="s">
        <v>27</v>
      </c>
      <c r="C154" s="79"/>
      <c r="D154" s="79"/>
      <c r="E154" s="79">
        <f>SUM(E155:E174)</f>
        <v>2322</v>
      </c>
      <c r="F154" s="79">
        <f>SUM(F155:F174)</f>
        <v>1144</v>
      </c>
      <c r="G154" s="79">
        <f>SUM(G155:G174)</f>
        <v>1178</v>
      </c>
      <c r="H154" s="79"/>
      <c r="I154" s="79"/>
      <c r="J154" s="79"/>
      <c r="K154" s="79"/>
      <c r="L154" s="79"/>
      <c r="M154" s="79"/>
      <c r="N154" s="79">
        <f>SUM(N155:N174)</f>
        <v>2322</v>
      </c>
      <c r="O154" s="79">
        <f>SUM(O155:O174)</f>
        <v>1144</v>
      </c>
      <c r="P154" s="79">
        <f>SUM(P155:P174)</f>
        <v>1178</v>
      </c>
    </row>
    <row r="155" spans="2:5" ht="21">
      <c r="B155" s="80" t="s">
        <v>29</v>
      </c>
      <c r="C155" s="81"/>
      <c r="D155" s="81"/>
      <c r="E155" s="81"/>
    </row>
    <row r="156" spans="2:5" ht="21">
      <c r="B156" s="70"/>
      <c r="C156" s="13" t="s">
        <v>31</v>
      </c>
      <c r="D156" s="70"/>
      <c r="E156" s="70"/>
    </row>
    <row r="157" spans="2:5" ht="21">
      <c r="B157" s="70"/>
      <c r="C157" s="13" t="s">
        <v>33</v>
      </c>
      <c r="D157" s="70"/>
      <c r="E157" s="70"/>
    </row>
    <row r="158" spans="2:5" ht="21">
      <c r="B158" s="70"/>
      <c r="C158" s="13" t="s">
        <v>35</v>
      </c>
      <c r="D158" s="70"/>
      <c r="E158" s="70"/>
    </row>
    <row r="159" spans="2:16" ht="21">
      <c r="B159" s="70"/>
      <c r="C159" s="13" t="s">
        <v>37</v>
      </c>
      <c r="D159" s="70"/>
      <c r="E159" s="70"/>
      <c r="O159" s="67"/>
      <c r="P159" s="67"/>
    </row>
    <row r="160" spans="2:5" ht="21">
      <c r="B160" s="82" t="s">
        <v>39</v>
      </c>
      <c r="C160" s="70"/>
      <c r="D160" s="70"/>
      <c r="E160" s="70"/>
    </row>
    <row r="161" spans="2:5" ht="21">
      <c r="B161" s="70"/>
      <c r="C161" s="13" t="s">
        <v>41</v>
      </c>
      <c r="D161" s="70"/>
      <c r="E161" s="70"/>
    </row>
    <row r="162" spans="3:5" ht="21">
      <c r="C162" s="13" t="s">
        <v>43</v>
      </c>
      <c r="E162" s="70"/>
    </row>
    <row r="163" spans="2:5" ht="21">
      <c r="B163" s="82"/>
      <c r="C163" s="13" t="s">
        <v>45</v>
      </c>
      <c r="E163" s="70"/>
    </row>
    <row r="164" spans="3:5" ht="21">
      <c r="C164" s="13" t="s">
        <v>47</v>
      </c>
      <c r="E164" s="70"/>
    </row>
    <row r="165" spans="3:5" ht="21">
      <c r="C165" s="13" t="s">
        <v>49</v>
      </c>
      <c r="E165" s="70"/>
    </row>
    <row r="166" spans="3:5" ht="21">
      <c r="C166" s="13" t="s">
        <v>51</v>
      </c>
      <c r="E166" s="70"/>
    </row>
    <row r="167" spans="2:5" ht="21">
      <c r="B167" s="82" t="s">
        <v>53</v>
      </c>
      <c r="C167" s="70"/>
      <c r="E167" s="70"/>
    </row>
    <row r="168" spans="3:16" ht="21">
      <c r="C168" s="13" t="s">
        <v>55</v>
      </c>
      <c r="E168" s="70">
        <f aca="true" t="shared" si="22" ref="E168:G170">SUM(N168)</f>
        <v>389</v>
      </c>
      <c r="F168" s="4">
        <f t="shared" si="22"/>
        <v>220</v>
      </c>
      <c r="G168" s="4">
        <f t="shared" si="22"/>
        <v>169</v>
      </c>
      <c r="N168" s="4">
        <f>SUM(O168:P168)</f>
        <v>389</v>
      </c>
      <c r="O168" s="4">
        <v>220</v>
      </c>
      <c r="P168" s="4">
        <v>169</v>
      </c>
    </row>
    <row r="169" spans="3:16" ht="21">
      <c r="C169" s="13" t="s">
        <v>57</v>
      </c>
      <c r="E169" s="70">
        <f t="shared" si="22"/>
        <v>409</v>
      </c>
      <c r="F169" s="4">
        <f t="shared" si="22"/>
        <v>222</v>
      </c>
      <c r="G169" s="4">
        <f t="shared" si="22"/>
        <v>187</v>
      </c>
      <c r="N169" s="4">
        <f>SUM(O169:P169)</f>
        <v>409</v>
      </c>
      <c r="O169" s="4">
        <v>222</v>
      </c>
      <c r="P169" s="4">
        <v>187</v>
      </c>
    </row>
    <row r="170" spans="3:16" ht="21">
      <c r="C170" s="13" t="s">
        <v>59</v>
      </c>
      <c r="E170" s="70">
        <f t="shared" si="22"/>
        <v>369</v>
      </c>
      <c r="F170" s="4">
        <f t="shared" si="22"/>
        <v>184</v>
      </c>
      <c r="G170" s="4">
        <f t="shared" si="22"/>
        <v>185</v>
      </c>
      <c r="N170" s="4">
        <f>SUM(O170:P170)</f>
        <v>369</v>
      </c>
      <c r="O170" s="4">
        <v>184</v>
      </c>
      <c r="P170" s="4">
        <v>185</v>
      </c>
    </row>
    <row r="171" spans="2:5" ht="21">
      <c r="B171" s="82" t="s">
        <v>61</v>
      </c>
      <c r="C171" s="70"/>
      <c r="E171" s="70"/>
    </row>
    <row r="172" spans="3:16" ht="21">
      <c r="C172" s="13" t="s">
        <v>63</v>
      </c>
      <c r="E172" s="70">
        <f>SUM(F172:G172)</f>
        <v>426</v>
      </c>
      <c r="F172" s="4">
        <f aca="true" t="shared" si="23" ref="F172:G174">SUM(O172)</f>
        <v>201</v>
      </c>
      <c r="G172" s="4">
        <f t="shared" si="23"/>
        <v>225</v>
      </c>
      <c r="N172" s="4">
        <f>SUM(O172:P172)</f>
        <v>426</v>
      </c>
      <c r="O172" s="4">
        <v>201</v>
      </c>
      <c r="P172" s="4">
        <v>225</v>
      </c>
    </row>
    <row r="173" spans="3:16" ht="21">
      <c r="C173" s="13" t="s">
        <v>65</v>
      </c>
      <c r="E173" s="70">
        <f>SUM(F173:G173)</f>
        <v>403</v>
      </c>
      <c r="F173" s="4">
        <f t="shared" si="23"/>
        <v>172</v>
      </c>
      <c r="G173" s="4">
        <f t="shared" si="23"/>
        <v>231</v>
      </c>
      <c r="N173" s="4">
        <f>SUM(O173:P173)</f>
        <v>403</v>
      </c>
      <c r="O173" s="4">
        <v>172</v>
      </c>
      <c r="P173" s="4">
        <v>231</v>
      </c>
    </row>
    <row r="174" spans="3:16" ht="21">
      <c r="C174" s="13" t="s">
        <v>67</v>
      </c>
      <c r="E174" s="70">
        <f>SUM(F174:G174)</f>
        <v>326</v>
      </c>
      <c r="F174" s="4">
        <f t="shared" si="23"/>
        <v>145</v>
      </c>
      <c r="G174" s="4">
        <f t="shared" si="23"/>
        <v>181</v>
      </c>
      <c r="N174" s="4">
        <f>SUM(O174:P174)</f>
        <v>326</v>
      </c>
      <c r="O174" s="4">
        <v>145</v>
      </c>
      <c r="P174" s="4">
        <v>181</v>
      </c>
    </row>
    <row r="175" spans="2:19" s="77" customFormat="1" ht="21">
      <c r="B175" s="77" t="s">
        <v>41</v>
      </c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 s="78" customFormat="1" ht="21">
      <c r="B176" s="79" t="s">
        <v>27</v>
      </c>
      <c r="C176" s="79"/>
      <c r="D176" s="79"/>
      <c r="E176" s="95">
        <f>SUM(E178:E196)</f>
        <v>32858</v>
      </c>
      <c r="F176" s="95">
        <f aca="true" t="shared" si="24" ref="F176:M176">SUM(F178:F196)</f>
        <v>16777</v>
      </c>
      <c r="G176" s="95">
        <f t="shared" si="24"/>
        <v>16081</v>
      </c>
      <c r="H176" s="95">
        <f t="shared" si="24"/>
        <v>18709</v>
      </c>
      <c r="I176" s="95">
        <f t="shared" si="24"/>
        <v>9849</v>
      </c>
      <c r="J176" s="95">
        <f t="shared" si="24"/>
        <v>8860</v>
      </c>
      <c r="K176" s="95">
        <f t="shared" si="24"/>
        <v>14149</v>
      </c>
      <c r="L176" s="95">
        <f t="shared" si="24"/>
        <v>6928</v>
      </c>
      <c r="M176" s="95">
        <f t="shared" si="24"/>
        <v>7221</v>
      </c>
      <c r="N176" s="95"/>
      <c r="O176" s="95"/>
      <c r="P176" s="95"/>
      <c r="Q176" s="96"/>
      <c r="R176" s="96"/>
      <c r="S176" s="96"/>
    </row>
    <row r="177" spans="2:19" ht="21">
      <c r="B177" s="80" t="s">
        <v>29</v>
      </c>
      <c r="C177" s="81"/>
      <c r="D177" s="81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</row>
    <row r="178" spans="2:19" ht="21">
      <c r="B178" s="70"/>
      <c r="C178" s="13" t="s">
        <v>31</v>
      </c>
      <c r="D178" s="70"/>
      <c r="E178" s="84">
        <f>SUM(F178:G178)</f>
        <v>2885</v>
      </c>
      <c r="F178" s="67">
        <f>SUM(L178,I178)</f>
        <v>1506</v>
      </c>
      <c r="G178" s="67">
        <f>SUM(M178,J178)</f>
        <v>1379</v>
      </c>
      <c r="H178" s="67">
        <f>SUM(I178:J178)</f>
        <v>1883</v>
      </c>
      <c r="I178" s="67">
        <v>985</v>
      </c>
      <c r="J178" s="67">
        <v>898</v>
      </c>
      <c r="K178" s="67">
        <f>SUM(L178:M178)</f>
        <v>1002</v>
      </c>
      <c r="L178" s="67">
        <v>521</v>
      </c>
      <c r="M178" s="67">
        <v>481</v>
      </c>
      <c r="N178" s="67"/>
      <c r="O178" s="67"/>
      <c r="P178" s="67"/>
      <c r="Q178" s="67"/>
      <c r="R178" s="67"/>
      <c r="S178" s="67"/>
    </row>
    <row r="179" spans="2:19" ht="21">
      <c r="B179" s="70"/>
      <c r="C179" s="13" t="s">
        <v>33</v>
      </c>
      <c r="D179" s="70"/>
      <c r="E179" s="84">
        <f aca="true" t="shared" si="25" ref="E179:E196">SUM(F179:G179)</f>
        <v>3142</v>
      </c>
      <c r="F179" s="67">
        <f aca="true" t="shared" si="26" ref="F179:G196">SUM(L179,I179)</f>
        <v>1615</v>
      </c>
      <c r="G179" s="67">
        <f t="shared" si="26"/>
        <v>1527</v>
      </c>
      <c r="H179" s="67">
        <f aca="true" t="shared" si="27" ref="H179:H196">SUM(I179:J179)</f>
        <v>1944</v>
      </c>
      <c r="I179" s="67">
        <v>1034</v>
      </c>
      <c r="J179" s="67">
        <v>910</v>
      </c>
      <c r="K179" s="67">
        <f aca="true" t="shared" si="28" ref="K179:K196">SUM(L179:M179)</f>
        <v>1198</v>
      </c>
      <c r="L179" s="67">
        <v>581</v>
      </c>
      <c r="M179" s="67">
        <v>617</v>
      </c>
      <c r="N179" s="67"/>
      <c r="O179" s="67"/>
      <c r="P179" s="67"/>
      <c r="Q179" s="67"/>
      <c r="R179" s="67"/>
      <c r="S179" s="67"/>
    </row>
    <row r="180" spans="2:19" ht="21">
      <c r="B180" s="70"/>
      <c r="C180" s="13" t="s">
        <v>35</v>
      </c>
      <c r="D180" s="70"/>
      <c r="E180" s="84">
        <f t="shared" si="25"/>
        <v>1219</v>
      </c>
      <c r="F180" s="67">
        <f t="shared" si="26"/>
        <v>592</v>
      </c>
      <c r="G180" s="67">
        <f t="shared" si="26"/>
        <v>627</v>
      </c>
      <c r="H180" s="67">
        <f t="shared" si="27"/>
        <v>0</v>
      </c>
      <c r="I180" s="67"/>
      <c r="J180" s="67"/>
      <c r="K180" s="67">
        <f t="shared" si="28"/>
        <v>1219</v>
      </c>
      <c r="L180" s="67">
        <v>592</v>
      </c>
      <c r="M180" s="67">
        <v>627</v>
      </c>
      <c r="N180" s="67"/>
      <c r="O180" s="67"/>
      <c r="P180" s="67"/>
      <c r="Q180" s="67"/>
      <c r="R180" s="67"/>
      <c r="S180" s="67"/>
    </row>
    <row r="181" spans="2:19" ht="21">
      <c r="B181" s="70"/>
      <c r="C181" s="13" t="s">
        <v>37</v>
      </c>
      <c r="D181" s="70"/>
      <c r="E181" s="84">
        <f t="shared" si="25"/>
        <v>0</v>
      </c>
      <c r="F181" s="67">
        <f t="shared" si="26"/>
        <v>0</v>
      </c>
      <c r="G181" s="67">
        <f t="shared" si="26"/>
        <v>0</v>
      </c>
      <c r="H181" s="67">
        <f t="shared" si="27"/>
        <v>0</v>
      </c>
      <c r="I181" s="67"/>
      <c r="J181" s="67"/>
      <c r="K181" s="67">
        <f t="shared" si="28"/>
        <v>0</v>
      </c>
      <c r="L181" s="67"/>
      <c r="M181" s="67"/>
      <c r="N181" s="67"/>
      <c r="O181" s="67"/>
      <c r="P181" s="67"/>
      <c r="Q181" s="67"/>
      <c r="R181" s="67"/>
      <c r="S181" s="67"/>
    </row>
    <row r="182" spans="2:19" ht="21">
      <c r="B182" s="82" t="s">
        <v>39</v>
      </c>
      <c r="C182" s="70"/>
      <c r="D182" s="70"/>
      <c r="E182" s="84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</row>
    <row r="183" spans="2:19" ht="21">
      <c r="B183" s="70"/>
      <c r="C183" s="13" t="s">
        <v>41</v>
      </c>
      <c r="D183" s="70"/>
      <c r="E183" s="84">
        <f t="shared" si="25"/>
        <v>3256</v>
      </c>
      <c r="F183" s="67">
        <f t="shared" si="26"/>
        <v>1688</v>
      </c>
      <c r="G183" s="67">
        <f t="shared" si="26"/>
        <v>1568</v>
      </c>
      <c r="H183" s="67">
        <f t="shared" si="27"/>
        <v>2061</v>
      </c>
      <c r="I183" s="67">
        <v>1092</v>
      </c>
      <c r="J183" s="67">
        <v>969</v>
      </c>
      <c r="K183" s="67">
        <f t="shared" si="28"/>
        <v>1195</v>
      </c>
      <c r="L183" s="67">
        <v>596</v>
      </c>
      <c r="M183" s="67">
        <v>599</v>
      </c>
      <c r="N183" s="67"/>
      <c r="O183" s="67"/>
      <c r="P183" s="67"/>
      <c r="Q183" s="67"/>
      <c r="R183" s="67"/>
      <c r="S183" s="67"/>
    </row>
    <row r="184" spans="3:19" ht="21">
      <c r="C184" s="13" t="s">
        <v>43</v>
      </c>
      <c r="E184" s="84">
        <f t="shared" si="25"/>
        <v>3321</v>
      </c>
      <c r="F184" s="67">
        <f t="shared" si="26"/>
        <v>1669</v>
      </c>
      <c r="G184" s="67">
        <f t="shared" si="26"/>
        <v>1652</v>
      </c>
      <c r="H184" s="67">
        <f t="shared" si="27"/>
        <v>2014</v>
      </c>
      <c r="I184" s="67">
        <v>1031</v>
      </c>
      <c r="J184" s="67">
        <v>983</v>
      </c>
      <c r="K184" s="67">
        <f t="shared" si="28"/>
        <v>1307</v>
      </c>
      <c r="L184" s="67">
        <v>638</v>
      </c>
      <c r="M184" s="67">
        <v>669</v>
      </c>
      <c r="N184" s="67"/>
      <c r="O184" s="67"/>
      <c r="P184" s="67"/>
      <c r="Q184" s="67"/>
      <c r="R184" s="67"/>
      <c r="S184" s="67"/>
    </row>
    <row r="185" spans="2:19" ht="21">
      <c r="B185" s="82"/>
      <c r="C185" s="13" t="s">
        <v>45</v>
      </c>
      <c r="E185" s="84">
        <f t="shared" si="25"/>
        <v>3373</v>
      </c>
      <c r="F185" s="67">
        <f t="shared" si="26"/>
        <v>1746</v>
      </c>
      <c r="G185" s="67">
        <f t="shared" si="26"/>
        <v>1627</v>
      </c>
      <c r="H185" s="67">
        <f t="shared" si="27"/>
        <v>2131</v>
      </c>
      <c r="I185" s="67">
        <v>1115</v>
      </c>
      <c r="J185" s="67">
        <v>1016</v>
      </c>
      <c r="K185" s="67">
        <f t="shared" si="28"/>
        <v>1242</v>
      </c>
      <c r="L185" s="67">
        <v>631</v>
      </c>
      <c r="M185" s="67">
        <v>611</v>
      </c>
      <c r="N185" s="67"/>
      <c r="O185" s="67"/>
      <c r="P185" s="67"/>
      <c r="Q185" s="67"/>
      <c r="R185" s="67"/>
      <c r="S185" s="67"/>
    </row>
    <row r="186" spans="3:19" ht="21">
      <c r="C186" s="13" t="s">
        <v>47</v>
      </c>
      <c r="E186" s="84">
        <f t="shared" si="25"/>
        <v>3369</v>
      </c>
      <c r="F186" s="67">
        <f t="shared" si="26"/>
        <v>1686</v>
      </c>
      <c r="G186" s="67">
        <f t="shared" si="26"/>
        <v>1683</v>
      </c>
      <c r="H186" s="67">
        <f t="shared" si="27"/>
        <v>2173</v>
      </c>
      <c r="I186" s="67">
        <v>1116</v>
      </c>
      <c r="J186" s="67">
        <v>1057</v>
      </c>
      <c r="K186" s="67">
        <f t="shared" si="28"/>
        <v>1196</v>
      </c>
      <c r="L186" s="67">
        <v>570</v>
      </c>
      <c r="M186" s="67">
        <v>626</v>
      </c>
      <c r="N186" s="67"/>
      <c r="O186" s="67"/>
      <c r="P186" s="67"/>
      <c r="Q186" s="67"/>
      <c r="R186" s="67"/>
      <c r="S186" s="67"/>
    </row>
    <row r="187" spans="3:19" ht="21">
      <c r="C187" s="13" t="s">
        <v>49</v>
      </c>
      <c r="E187" s="84">
        <f t="shared" si="25"/>
        <v>3304</v>
      </c>
      <c r="F187" s="67">
        <f t="shared" si="26"/>
        <v>1669</v>
      </c>
      <c r="G187" s="67">
        <f t="shared" si="26"/>
        <v>1635</v>
      </c>
      <c r="H187" s="67">
        <f t="shared" si="27"/>
        <v>2112</v>
      </c>
      <c r="I187" s="67">
        <v>1091</v>
      </c>
      <c r="J187" s="67">
        <v>1021</v>
      </c>
      <c r="K187" s="67">
        <f t="shared" si="28"/>
        <v>1192</v>
      </c>
      <c r="L187" s="67">
        <v>578</v>
      </c>
      <c r="M187" s="67">
        <v>614</v>
      </c>
      <c r="N187" s="67"/>
      <c r="O187" s="67"/>
      <c r="P187" s="67"/>
      <c r="Q187" s="67"/>
      <c r="R187" s="67"/>
      <c r="S187" s="67"/>
    </row>
    <row r="188" spans="3:19" ht="21">
      <c r="C188" s="13" t="s">
        <v>51</v>
      </c>
      <c r="E188" s="84">
        <f t="shared" si="25"/>
        <v>3235</v>
      </c>
      <c r="F188" s="67">
        <f t="shared" si="26"/>
        <v>1660</v>
      </c>
      <c r="G188" s="67">
        <f t="shared" si="26"/>
        <v>1575</v>
      </c>
      <c r="H188" s="67">
        <f t="shared" si="27"/>
        <v>2080</v>
      </c>
      <c r="I188" s="67">
        <v>1086</v>
      </c>
      <c r="J188" s="67">
        <v>994</v>
      </c>
      <c r="K188" s="67">
        <f t="shared" si="28"/>
        <v>1155</v>
      </c>
      <c r="L188" s="67">
        <v>574</v>
      </c>
      <c r="M188" s="67">
        <v>581</v>
      </c>
      <c r="N188" s="67"/>
      <c r="O188" s="67"/>
      <c r="P188" s="67"/>
      <c r="Q188" s="67"/>
      <c r="R188" s="67"/>
      <c r="S188" s="67"/>
    </row>
    <row r="189" spans="2:19" ht="21">
      <c r="B189" s="82" t="s">
        <v>53</v>
      </c>
      <c r="C189" s="70"/>
      <c r="E189" s="84"/>
      <c r="F189" s="84"/>
      <c r="G189" s="84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</row>
    <row r="190" spans="3:19" ht="21">
      <c r="C190" s="13" t="s">
        <v>55</v>
      </c>
      <c r="E190" s="84">
        <f t="shared" si="25"/>
        <v>1576</v>
      </c>
      <c r="F190" s="67">
        <f t="shared" si="26"/>
        <v>898</v>
      </c>
      <c r="G190" s="67">
        <f t="shared" si="26"/>
        <v>678</v>
      </c>
      <c r="H190" s="67">
        <f t="shared" si="27"/>
        <v>806</v>
      </c>
      <c r="I190" s="67">
        <v>475</v>
      </c>
      <c r="J190" s="67">
        <v>331</v>
      </c>
      <c r="K190" s="67">
        <f t="shared" si="28"/>
        <v>770</v>
      </c>
      <c r="L190" s="67">
        <v>423</v>
      </c>
      <c r="M190" s="67">
        <v>347</v>
      </c>
      <c r="N190" s="67"/>
      <c r="O190" s="67"/>
      <c r="P190" s="67"/>
      <c r="Q190" s="67"/>
      <c r="R190" s="67"/>
      <c r="S190" s="67"/>
    </row>
    <row r="191" spans="3:19" ht="21">
      <c r="C191" s="13" t="s">
        <v>57</v>
      </c>
      <c r="E191" s="84">
        <f t="shared" si="25"/>
        <v>1646</v>
      </c>
      <c r="F191" s="67">
        <f t="shared" si="26"/>
        <v>865</v>
      </c>
      <c r="G191" s="67">
        <f t="shared" si="26"/>
        <v>781</v>
      </c>
      <c r="H191" s="67">
        <f t="shared" si="27"/>
        <v>788</v>
      </c>
      <c r="I191" s="67">
        <v>435</v>
      </c>
      <c r="J191" s="67">
        <v>353</v>
      </c>
      <c r="K191" s="67">
        <f t="shared" si="28"/>
        <v>858</v>
      </c>
      <c r="L191" s="67">
        <v>430</v>
      </c>
      <c r="M191" s="67">
        <v>428</v>
      </c>
      <c r="N191" s="67"/>
      <c r="O191" s="67"/>
      <c r="P191" s="67"/>
      <c r="Q191" s="67"/>
      <c r="R191" s="67"/>
      <c r="S191" s="67"/>
    </row>
    <row r="192" spans="3:19" ht="21">
      <c r="C192" s="13" t="s">
        <v>59</v>
      </c>
      <c r="E192" s="84">
        <f t="shared" si="25"/>
        <v>1509</v>
      </c>
      <c r="F192" s="67">
        <f t="shared" si="26"/>
        <v>780</v>
      </c>
      <c r="G192" s="67">
        <f t="shared" si="26"/>
        <v>729</v>
      </c>
      <c r="H192" s="67">
        <f t="shared" si="27"/>
        <v>717</v>
      </c>
      <c r="I192" s="67">
        <v>389</v>
      </c>
      <c r="J192" s="67">
        <v>328</v>
      </c>
      <c r="K192" s="67">
        <f t="shared" si="28"/>
        <v>792</v>
      </c>
      <c r="L192" s="67">
        <v>391</v>
      </c>
      <c r="M192" s="67">
        <v>401</v>
      </c>
      <c r="N192" s="67"/>
      <c r="O192" s="67"/>
      <c r="P192" s="67"/>
      <c r="Q192" s="67"/>
      <c r="R192" s="67"/>
      <c r="S192" s="67"/>
    </row>
    <row r="193" spans="2:19" ht="21">
      <c r="B193" s="82" t="s">
        <v>61</v>
      </c>
      <c r="C193" s="70"/>
      <c r="E193" s="84"/>
      <c r="F193" s="84"/>
      <c r="G193" s="84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</row>
    <row r="194" spans="3:19" ht="21">
      <c r="C194" s="13" t="s">
        <v>63</v>
      </c>
      <c r="E194" s="84">
        <f t="shared" si="25"/>
        <v>348</v>
      </c>
      <c r="F194" s="67">
        <f t="shared" si="26"/>
        <v>138</v>
      </c>
      <c r="G194" s="67">
        <f t="shared" si="26"/>
        <v>210</v>
      </c>
      <c r="H194" s="67">
        <f t="shared" si="27"/>
        <v>0</v>
      </c>
      <c r="I194" s="67"/>
      <c r="J194" s="67"/>
      <c r="K194" s="67">
        <f t="shared" si="28"/>
        <v>348</v>
      </c>
      <c r="L194" s="67">
        <v>138</v>
      </c>
      <c r="M194" s="67">
        <v>210</v>
      </c>
      <c r="N194" s="67"/>
      <c r="O194" s="67"/>
      <c r="P194" s="67"/>
      <c r="Q194" s="67"/>
      <c r="R194" s="67"/>
      <c r="S194" s="67"/>
    </row>
    <row r="195" spans="3:19" ht="21">
      <c r="C195" s="13" t="s">
        <v>65</v>
      </c>
      <c r="E195" s="84">
        <f t="shared" si="25"/>
        <v>353</v>
      </c>
      <c r="F195" s="67">
        <f t="shared" si="26"/>
        <v>154</v>
      </c>
      <c r="G195" s="67">
        <f t="shared" si="26"/>
        <v>199</v>
      </c>
      <c r="H195" s="67">
        <f t="shared" si="27"/>
        <v>0</v>
      </c>
      <c r="I195" s="67"/>
      <c r="J195" s="67"/>
      <c r="K195" s="67">
        <f t="shared" si="28"/>
        <v>353</v>
      </c>
      <c r="L195" s="67">
        <v>154</v>
      </c>
      <c r="M195" s="67">
        <v>199</v>
      </c>
      <c r="N195" s="67"/>
      <c r="O195" s="67"/>
      <c r="P195" s="67"/>
      <c r="Q195" s="67"/>
      <c r="R195" s="67"/>
      <c r="S195" s="67"/>
    </row>
    <row r="196" spans="3:19" ht="21">
      <c r="C196" s="13" t="s">
        <v>67</v>
      </c>
      <c r="E196" s="84">
        <f t="shared" si="25"/>
        <v>322</v>
      </c>
      <c r="F196" s="67">
        <f t="shared" si="26"/>
        <v>111</v>
      </c>
      <c r="G196" s="67">
        <f t="shared" si="26"/>
        <v>211</v>
      </c>
      <c r="H196" s="67">
        <f t="shared" si="27"/>
        <v>0</v>
      </c>
      <c r="I196" s="67"/>
      <c r="J196" s="67"/>
      <c r="K196" s="67">
        <f t="shared" si="28"/>
        <v>322</v>
      </c>
      <c r="L196" s="67">
        <v>111</v>
      </c>
      <c r="M196" s="67">
        <v>211</v>
      </c>
      <c r="N196" s="67"/>
      <c r="O196" s="67"/>
      <c r="P196" s="67"/>
      <c r="Q196" s="67"/>
      <c r="R196" s="67"/>
      <c r="S196" s="67"/>
    </row>
    <row r="197" spans="2:19" s="77" customFormat="1" ht="21">
      <c r="B197" s="77" t="s">
        <v>43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 s="78" customFormat="1" ht="21">
      <c r="B198" s="79" t="s">
        <v>27</v>
      </c>
      <c r="C198" s="79"/>
      <c r="D198" s="79"/>
      <c r="E198" s="95">
        <f>SUM(E200:E218)</f>
        <v>27543</v>
      </c>
      <c r="F198" s="95">
        <f aca="true" t="shared" si="29" ref="F198:M198">SUM(F200:F218)</f>
        <v>14179</v>
      </c>
      <c r="G198" s="95">
        <f t="shared" si="29"/>
        <v>13364</v>
      </c>
      <c r="H198" s="95">
        <f t="shared" si="29"/>
        <v>16671</v>
      </c>
      <c r="I198" s="95">
        <f t="shared" si="29"/>
        <v>8784</v>
      </c>
      <c r="J198" s="95">
        <f t="shared" si="29"/>
        <v>7887</v>
      </c>
      <c r="K198" s="95">
        <f t="shared" si="29"/>
        <v>10872</v>
      </c>
      <c r="L198" s="95">
        <f t="shared" si="29"/>
        <v>5395</v>
      </c>
      <c r="M198" s="95">
        <f t="shared" si="29"/>
        <v>5477</v>
      </c>
      <c r="N198" s="95"/>
      <c r="O198" s="95"/>
      <c r="P198" s="95"/>
      <c r="Q198" s="96"/>
      <c r="R198" s="96"/>
      <c r="S198" s="96"/>
    </row>
    <row r="199" spans="2:19" ht="21">
      <c r="B199" s="80" t="s">
        <v>29</v>
      </c>
      <c r="C199" s="81"/>
      <c r="D199" s="81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</row>
    <row r="200" spans="2:19" ht="21">
      <c r="B200" s="70"/>
      <c r="C200" s="13" t="s">
        <v>31</v>
      </c>
      <c r="D200" s="70"/>
      <c r="E200" s="84">
        <f>SUM(F200:G200)</f>
        <v>2768</v>
      </c>
      <c r="F200" s="67">
        <f aca="true" t="shared" si="30" ref="F200:G203">SUM(L200,I200)</f>
        <v>1425</v>
      </c>
      <c r="G200" s="67">
        <f t="shared" si="30"/>
        <v>1343</v>
      </c>
      <c r="H200" s="67">
        <f>SUM(I200:J200)</f>
        <v>1755</v>
      </c>
      <c r="I200" s="67">
        <v>941</v>
      </c>
      <c r="J200" s="67">
        <v>814</v>
      </c>
      <c r="K200" s="67">
        <f>SUM(L200:M200)</f>
        <v>1013</v>
      </c>
      <c r="L200" s="67">
        <v>484</v>
      </c>
      <c r="M200" s="67">
        <v>529</v>
      </c>
      <c r="N200" s="67"/>
      <c r="O200" s="67"/>
      <c r="P200" s="67"/>
      <c r="Q200" s="67"/>
      <c r="R200" s="67"/>
      <c r="S200" s="67"/>
    </row>
    <row r="201" spans="2:19" ht="21">
      <c r="B201" s="70"/>
      <c r="C201" s="13" t="s">
        <v>33</v>
      </c>
      <c r="D201" s="70"/>
      <c r="E201" s="84">
        <f>SUM(F201:G201)</f>
        <v>2617</v>
      </c>
      <c r="F201" s="67">
        <f t="shared" si="30"/>
        <v>1342</v>
      </c>
      <c r="G201" s="67">
        <f t="shared" si="30"/>
        <v>1275</v>
      </c>
      <c r="H201" s="67">
        <f>SUM(I201:J201)</f>
        <v>1657</v>
      </c>
      <c r="I201" s="67">
        <v>871</v>
      </c>
      <c r="J201" s="67">
        <v>786</v>
      </c>
      <c r="K201" s="67">
        <f>SUM(L201:M201)</f>
        <v>960</v>
      </c>
      <c r="L201" s="67">
        <v>471</v>
      </c>
      <c r="M201" s="67">
        <v>489</v>
      </c>
      <c r="N201" s="67"/>
      <c r="O201" s="67"/>
      <c r="P201" s="67"/>
      <c r="Q201" s="67"/>
      <c r="R201" s="67"/>
      <c r="S201" s="67"/>
    </row>
    <row r="202" spans="2:19" ht="21">
      <c r="B202" s="70"/>
      <c r="C202" s="13" t="s">
        <v>35</v>
      </c>
      <c r="D202" s="70"/>
      <c r="E202" s="84">
        <f>SUM(F202:G202)</f>
        <v>0</v>
      </c>
      <c r="F202" s="67">
        <f t="shared" si="30"/>
        <v>0</v>
      </c>
      <c r="G202" s="67">
        <f t="shared" si="30"/>
        <v>0</v>
      </c>
      <c r="H202" s="67">
        <f>SUM(I202:J202)</f>
        <v>0</v>
      </c>
      <c r="I202" s="67"/>
      <c r="J202" s="67"/>
      <c r="K202" s="67">
        <f>SUM(L202:M202)</f>
        <v>0</v>
      </c>
      <c r="L202" s="67"/>
      <c r="M202" s="67"/>
      <c r="N202" s="67"/>
      <c r="O202" s="67"/>
      <c r="P202" s="67"/>
      <c r="Q202" s="67"/>
      <c r="R202" s="67"/>
      <c r="S202" s="67"/>
    </row>
    <row r="203" spans="2:19" ht="21">
      <c r="B203" s="70"/>
      <c r="C203" s="13" t="s">
        <v>37</v>
      </c>
      <c r="D203" s="70"/>
      <c r="E203" s="84">
        <f>SUM(F203:G203)</f>
        <v>857</v>
      </c>
      <c r="F203" s="67">
        <f t="shared" si="30"/>
        <v>442</v>
      </c>
      <c r="G203" s="67">
        <f t="shared" si="30"/>
        <v>415</v>
      </c>
      <c r="H203" s="67">
        <f>SUM(I203:J203)</f>
        <v>0</v>
      </c>
      <c r="I203" s="67"/>
      <c r="J203" s="67"/>
      <c r="K203" s="67">
        <f>SUM(L203:M203)</f>
        <v>857</v>
      </c>
      <c r="L203" s="67">
        <v>442</v>
      </c>
      <c r="M203" s="67">
        <v>415</v>
      </c>
      <c r="N203" s="67"/>
      <c r="O203" s="67"/>
      <c r="P203" s="67"/>
      <c r="Q203" s="67"/>
      <c r="R203" s="67"/>
      <c r="S203" s="67"/>
    </row>
    <row r="204" spans="2:19" ht="21">
      <c r="B204" s="82" t="s">
        <v>39</v>
      </c>
      <c r="C204" s="70"/>
      <c r="D204" s="70"/>
      <c r="E204" s="84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</row>
    <row r="205" spans="2:19" ht="21">
      <c r="B205" s="70"/>
      <c r="C205" s="13" t="s">
        <v>41</v>
      </c>
      <c r="D205" s="70"/>
      <c r="E205" s="84">
        <f aca="true" t="shared" si="31" ref="E205:E210">SUM(F205:G205)</f>
        <v>2835</v>
      </c>
      <c r="F205" s="67">
        <f aca="true" t="shared" si="32" ref="F205:G210">SUM(L205,I205)</f>
        <v>1428</v>
      </c>
      <c r="G205" s="67">
        <f t="shared" si="32"/>
        <v>1407</v>
      </c>
      <c r="H205" s="67">
        <f aca="true" t="shared" si="33" ref="H205:H210">SUM(I205:J205)</f>
        <v>1767</v>
      </c>
      <c r="I205" s="67">
        <v>890</v>
      </c>
      <c r="J205" s="67">
        <v>877</v>
      </c>
      <c r="K205" s="67">
        <f aca="true" t="shared" si="34" ref="K205:K210">SUM(L205:M205)</f>
        <v>1068</v>
      </c>
      <c r="L205" s="67">
        <v>538</v>
      </c>
      <c r="M205" s="67">
        <v>530</v>
      </c>
      <c r="N205" s="67"/>
      <c r="O205" s="67"/>
      <c r="P205" s="67"/>
      <c r="Q205" s="67"/>
      <c r="R205" s="67"/>
      <c r="S205" s="67"/>
    </row>
    <row r="206" spans="3:19" ht="21">
      <c r="C206" s="13" t="s">
        <v>43</v>
      </c>
      <c r="E206" s="84">
        <f t="shared" si="31"/>
        <v>2669</v>
      </c>
      <c r="F206" s="67">
        <f t="shared" si="32"/>
        <v>1415</v>
      </c>
      <c r="G206" s="67">
        <f t="shared" si="32"/>
        <v>1254</v>
      </c>
      <c r="H206" s="67">
        <f t="shared" si="33"/>
        <v>1702</v>
      </c>
      <c r="I206" s="67">
        <v>893</v>
      </c>
      <c r="J206" s="67">
        <v>809</v>
      </c>
      <c r="K206" s="67">
        <f t="shared" si="34"/>
        <v>967</v>
      </c>
      <c r="L206" s="67">
        <v>522</v>
      </c>
      <c r="M206" s="67">
        <v>445</v>
      </c>
      <c r="N206" s="67"/>
      <c r="O206" s="67"/>
      <c r="P206" s="67"/>
      <c r="Q206" s="67"/>
      <c r="R206" s="67"/>
      <c r="S206" s="67"/>
    </row>
    <row r="207" spans="2:19" ht="21">
      <c r="B207" s="82"/>
      <c r="C207" s="13" t="s">
        <v>45</v>
      </c>
      <c r="E207" s="84">
        <f t="shared" si="31"/>
        <v>2627</v>
      </c>
      <c r="F207" s="67">
        <f t="shared" si="32"/>
        <v>1373</v>
      </c>
      <c r="G207" s="67">
        <f t="shared" si="32"/>
        <v>1254</v>
      </c>
      <c r="H207" s="67">
        <f t="shared" si="33"/>
        <v>1659</v>
      </c>
      <c r="I207" s="67">
        <v>865</v>
      </c>
      <c r="J207" s="67">
        <v>794</v>
      </c>
      <c r="K207" s="67">
        <f t="shared" si="34"/>
        <v>968</v>
      </c>
      <c r="L207" s="67">
        <v>508</v>
      </c>
      <c r="M207" s="67">
        <v>460</v>
      </c>
      <c r="N207" s="67"/>
      <c r="O207" s="67"/>
      <c r="P207" s="67"/>
      <c r="Q207" s="67"/>
      <c r="R207" s="67"/>
      <c r="S207" s="67"/>
    </row>
    <row r="208" spans="3:19" ht="21">
      <c r="C208" s="13" t="s">
        <v>47</v>
      </c>
      <c r="E208" s="84">
        <f t="shared" si="31"/>
        <v>2736</v>
      </c>
      <c r="F208" s="67">
        <f t="shared" si="32"/>
        <v>1443</v>
      </c>
      <c r="G208" s="67">
        <f t="shared" si="32"/>
        <v>1293</v>
      </c>
      <c r="H208" s="67">
        <f t="shared" si="33"/>
        <v>1777</v>
      </c>
      <c r="I208" s="67">
        <v>957</v>
      </c>
      <c r="J208" s="67">
        <v>820</v>
      </c>
      <c r="K208" s="67">
        <f t="shared" si="34"/>
        <v>959</v>
      </c>
      <c r="L208" s="67">
        <v>486</v>
      </c>
      <c r="M208" s="67">
        <v>473</v>
      </c>
      <c r="N208" s="67"/>
      <c r="O208" s="67"/>
      <c r="P208" s="67"/>
      <c r="Q208" s="67"/>
      <c r="R208" s="67"/>
      <c r="S208" s="67"/>
    </row>
    <row r="209" spans="3:19" ht="21">
      <c r="C209" s="13" t="s">
        <v>49</v>
      </c>
      <c r="E209" s="84">
        <f t="shared" si="31"/>
        <v>2621</v>
      </c>
      <c r="F209" s="67">
        <f t="shared" si="32"/>
        <v>1391</v>
      </c>
      <c r="G209" s="67">
        <f t="shared" si="32"/>
        <v>1230</v>
      </c>
      <c r="H209" s="67">
        <f t="shared" si="33"/>
        <v>1778</v>
      </c>
      <c r="I209" s="67">
        <v>942</v>
      </c>
      <c r="J209" s="67">
        <v>836</v>
      </c>
      <c r="K209" s="67">
        <f t="shared" si="34"/>
        <v>843</v>
      </c>
      <c r="L209" s="67">
        <v>449</v>
      </c>
      <c r="M209" s="67">
        <v>394</v>
      </c>
      <c r="N209" s="67"/>
      <c r="O209" s="67"/>
      <c r="P209" s="67"/>
      <c r="Q209" s="67"/>
      <c r="R209" s="67"/>
      <c r="S209" s="67"/>
    </row>
    <row r="210" spans="3:19" ht="21">
      <c r="C210" s="13" t="s">
        <v>51</v>
      </c>
      <c r="E210" s="84">
        <f t="shared" si="31"/>
        <v>2546</v>
      </c>
      <c r="F210" s="67">
        <f t="shared" si="32"/>
        <v>1339</v>
      </c>
      <c r="G210" s="67">
        <f t="shared" si="32"/>
        <v>1207</v>
      </c>
      <c r="H210" s="67">
        <f t="shared" si="33"/>
        <v>1786</v>
      </c>
      <c r="I210" s="67">
        <v>946</v>
      </c>
      <c r="J210" s="67">
        <v>840</v>
      </c>
      <c r="K210" s="67">
        <f t="shared" si="34"/>
        <v>760</v>
      </c>
      <c r="L210" s="67">
        <v>393</v>
      </c>
      <c r="M210" s="67">
        <v>367</v>
      </c>
      <c r="N210" s="67"/>
      <c r="O210" s="67"/>
      <c r="P210" s="67"/>
      <c r="Q210" s="67"/>
      <c r="R210" s="67"/>
      <c r="S210" s="67"/>
    </row>
    <row r="211" spans="2:19" ht="21">
      <c r="B211" s="82" t="s">
        <v>53</v>
      </c>
      <c r="C211" s="70"/>
      <c r="E211" s="84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</row>
    <row r="212" spans="3:19" ht="21">
      <c r="C212" s="13" t="s">
        <v>55</v>
      </c>
      <c r="E212" s="84">
        <f>SUM(F212:G212)</f>
        <v>1567</v>
      </c>
      <c r="F212" s="67">
        <f aca="true" t="shared" si="35" ref="F212:G214">SUM(L212,I212)</f>
        <v>798</v>
      </c>
      <c r="G212" s="67">
        <f t="shared" si="35"/>
        <v>769</v>
      </c>
      <c r="H212" s="67">
        <f>SUM(I212:J212)</f>
        <v>1016</v>
      </c>
      <c r="I212" s="67">
        <v>551</v>
      </c>
      <c r="J212" s="67">
        <v>465</v>
      </c>
      <c r="K212" s="67">
        <f>SUM(L212:M212)</f>
        <v>551</v>
      </c>
      <c r="L212" s="67">
        <v>247</v>
      </c>
      <c r="M212" s="67">
        <v>304</v>
      </c>
      <c r="N212" s="67"/>
      <c r="O212" s="67"/>
      <c r="P212" s="67"/>
      <c r="Q212" s="67"/>
      <c r="R212" s="67"/>
      <c r="S212" s="67"/>
    </row>
    <row r="213" spans="3:19" ht="21">
      <c r="C213" s="13" t="s">
        <v>57</v>
      </c>
      <c r="E213" s="84">
        <f>SUM(F213:G213)</f>
        <v>1587</v>
      </c>
      <c r="F213" s="67">
        <f t="shared" si="35"/>
        <v>795</v>
      </c>
      <c r="G213" s="67">
        <f t="shared" si="35"/>
        <v>792</v>
      </c>
      <c r="H213" s="67">
        <f>SUM(I213:J213)</f>
        <v>939</v>
      </c>
      <c r="I213" s="67">
        <v>494</v>
      </c>
      <c r="J213" s="67">
        <v>445</v>
      </c>
      <c r="K213" s="67">
        <f>SUM(L213:M213)</f>
        <v>648</v>
      </c>
      <c r="L213" s="67">
        <v>301</v>
      </c>
      <c r="M213" s="67">
        <v>347</v>
      </c>
      <c r="N213" s="67"/>
      <c r="O213" s="67"/>
      <c r="P213" s="67"/>
      <c r="Q213" s="67"/>
      <c r="R213" s="67"/>
      <c r="S213" s="67"/>
    </row>
    <row r="214" spans="3:19" ht="21">
      <c r="C214" s="13" t="s">
        <v>59</v>
      </c>
      <c r="E214" s="84">
        <f>SUM(F214:G214)</f>
        <v>1415</v>
      </c>
      <c r="F214" s="67">
        <f t="shared" si="35"/>
        <v>708</v>
      </c>
      <c r="G214" s="67">
        <f t="shared" si="35"/>
        <v>707</v>
      </c>
      <c r="H214" s="67">
        <f>SUM(I214:J214)</f>
        <v>835</v>
      </c>
      <c r="I214" s="67">
        <v>434</v>
      </c>
      <c r="J214" s="67">
        <v>401</v>
      </c>
      <c r="K214" s="67">
        <f>SUM(L214:M214)</f>
        <v>580</v>
      </c>
      <c r="L214" s="67">
        <v>274</v>
      </c>
      <c r="M214" s="67">
        <v>306</v>
      </c>
      <c r="N214" s="67"/>
      <c r="O214" s="67"/>
      <c r="P214" s="67"/>
      <c r="Q214" s="67"/>
      <c r="R214" s="67"/>
      <c r="S214" s="67"/>
    </row>
    <row r="215" spans="2:19" ht="21">
      <c r="B215" s="82" t="s">
        <v>61</v>
      </c>
      <c r="C215" s="70"/>
      <c r="E215" s="84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</row>
    <row r="216" spans="3:19" ht="21">
      <c r="C216" s="13" t="s">
        <v>63</v>
      </c>
      <c r="E216" s="84">
        <f>SUM(F216:G216)</f>
        <v>245</v>
      </c>
      <c r="F216" s="67">
        <f aca="true" t="shared" si="36" ref="F216:G218">SUM(L216,I216)</f>
        <v>110</v>
      </c>
      <c r="G216" s="67">
        <f t="shared" si="36"/>
        <v>135</v>
      </c>
      <c r="H216" s="67">
        <f>SUM(I216:J216)</f>
        <v>0</v>
      </c>
      <c r="I216" s="67"/>
      <c r="J216" s="67"/>
      <c r="K216" s="67">
        <f>SUM(L216:M216)</f>
        <v>245</v>
      </c>
      <c r="L216" s="67">
        <v>110</v>
      </c>
      <c r="M216" s="67">
        <v>135</v>
      </c>
      <c r="N216" s="67"/>
      <c r="O216" s="67"/>
      <c r="P216" s="67"/>
      <c r="Q216" s="67"/>
      <c r="R216" s="67"/>
      <c r="S216" s="67"/>
    </row>
    <row r="217" spans="3:19" ht="21">
      <c r="C217" s="13" t="s">
        <v>65</v>
      </c>
      <c r="E217" s="84">
        <f>SUM(F217:G217)</f>
        <v>235</v>
      </c>
      <c r="F217" s="67">
        <f t="shared" si="36"/>
        <v>97</v>
      </c>
      <c r="G217" s="67">
        <f t="shared" si="36"/>
        <v>138</v>
      </c>
      <c r="H217" s="67">
        <f>SUM(I217:J217)</f>
        <v>0</v>
      </c>
      <c r="I217" s="67"/>
      <c r="J217" s="67"/>
      <c r="K217" s="67">
        <f>SUM(L217:M217)</f>
        <v>235</v>
      </c>
      <c r="L217" s="67">
        <v>97</v>
      </c>
      <c r="M217" s="67">
        <v>138</v>
      </c>
      <c r="N217" s="67"/>
      <c r="O217" s="67"/>
      <c r="P217" s="67"/>
      <c r="Q217" s="67"/>
      <c r="R217" s="67"/>
      <c r="S217" s="67"/>
    </row>
    <row r="218" spans="3:19" ht="21">
      <c r="C218" s="13" t="s">
        <v>67</v>
      </c>
      <c r="E218" s="84">
        <f>SUM(F218:G218)</f>
        <v>218</v>
      </c>
      <c r="F218" s="67">
        <f t="shared" si="36"/>
        <v>73</v>
      </c>
      <c r="G218" s="67">
        <f t="shared" si="36"/>
        <v>145</v>
      </c>
      <c r="H218" s="67">
        <f>SUM(I218:J218)</f>
        <v>0</v>
      </c>
      <c r="I218" s="67"/>
      <c r="J218" s="67"/>
      <c r="K218" s="67">
        <f>SUM(L218:M218)</f>
        <v>218</v>
      </c>
      <c r="L218" s="67">
        <v>73</v>
      </c>
      <c r="M218" s="67">
        <v>145</v>
      </c>
      <c r="N218" s="67"/>
      <c r="O218" s="67"/>
      <c r="P218" s="67"/>
      <c r="Q218" s="67"/>
      <c r="R218" s="67"/>
      <c r="S218" s="67"/>
    </row>
  </sheetData>
  <sheetProtection/>
  <mergeCells count="21">
    <mergeCell ref="A13:D13"/>
    <mergeCell ref="A4:D11"/>
    <mergeCell ref="H4:S4"/>
    <mergeCell ref="N7:P7"/>
    <mergeCell ref="H8:J8"/>
    <mergeCell ref="K8:M8"/>
    <mergeCell ref="N8:P8"/>
    <mergeCell ref="Q8:S8"/>
    <mergeCell ref="H9:J9"/>
    <mergeCell ref="K9:M9"/>
    <mergeCell ref="N9:P9"/>
    <mergeCell ref="T4:U11"/>
    <mergeCell ref="K5:M5"/>
    <mergeCell ref="E6:G6"/>
    <mergeCell ref="H6:J6"/>
    <mergeCell ref="K6:M6"/>
    <mergeCell ref="N6:P6"/>
    <mergeCell ref="Q6:S7"/>
    <mergeCell ref="E7:G7"/>
    <mergeCell ref="H7:J7"/>
    <mergeCell ref="K7:M7"/>
  </mergeCells>
  <printOptions/>
  <pageMargins left="0.5511811023622047" right="0.35433070866141736" top="0.46" bottom="0.1968503937007874" header="0.41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2015-12-28T07:32:06Z</cp:lastPrinted>
  <dcterms:created xsi:type="dcterms:W3CDTF">2015-11-17T02:13:38Z</dcterms:created>
  <dcterms:modified xsi:type="dcterms:W3CDTF">2015-12-28T07:32:09Z</dcterms:modified>
  <cp:category/>
  <cp:version/>
  <cp:contentType/>
  <cp:contentStatus/>
</cp:coreProperties>
</file>