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3.7" sheetId="1" r:id="rId1"/>
  </sheets>
  <definedNames>
    <definedName name="_xlnm.Print_Area" localSheetId="0">'T-3.7'!$A$1:$V$29</definedName>
  </definedNames>
  <calcPr fullCalcOnLoad="1"/>
</workbook>
</file>

<file path=xl/sharedStrings.xml><?xml version="1.0" encoding="utf-8"?>
<sst xmlns="http://schemas.openxmlformats.org/spreadsheetml/2006/main" count="149" uniqueCount="70">
  <si>
    <t xml:space="preserve">ตาราง     </t>
  </si>
  <si>
    <t>นักเรียน จำแนกตามสังกัด เพศ เป็นรายอำเภอ ปีการศึกษา 2557</t>
  </si>
  <si>
    <t xml:space="preserve">Table </t>
  </si>
  <si>
    <t>Student by Jurisdiction, Sex and District: Academic Year 2014</t>
  </si>
  <si>
    <t>อำเภอ</t>
  </si>
  <si>
    <t>สังกัด Jurisdiction</t>
  </si>
  <si>
    <t>District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</si>
  <si>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</si>
  <si>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</si>
  <si>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</si>
  <si>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</si>
  <si>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Total</t>
  </si>
  <si>
    <t>การศึกษาขั้นพื้นฐาน</t>
  </si>
  <si>
    <t>การศึกษาเอกชน</t>
  </si>
  <si>
    <t>กรมส่งเสริมการปกครองท้องถิ่น</t>
  </si>
  <si>
    <t xml:space="preserve">อื่น ๆ </t>
  </si>
  <si>
    <t>Office of the Basic</t>
  </si>
  <si>
    <t>Office of the Private</t>
  </si>
  <si>
    <t xml:space="preserve">Department of Local </t>
  </si>
  <si>
    <t>Others</t>
  </si>
  <si>
    <t>Education Commission</t>
  </si>
  <si>
    <t>Administration</t>
  </si>
  <si>
    <t>ชาย</t>
  </si>
  <si>
    <t>หญิง</t>
  </si>
  <si>
    <t>Male</t>
  </si>
  <si>
    <t>Female</t>
  </si>
  <si>
    <t>รวมยอด</t>
  </si>
  <si>
    <t>-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</si>
  <si>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</si>
  <si>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</si>
  <si>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</si>
  <si>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</si>
  <si>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</si>
  <si>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</si>
  <si>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</si>
  <si>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</si>
  <si>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</si>
  <si>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</si>
  <si>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</si>
  <si>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</si>
  <si>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</si>
  <si>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</si>
  <si>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    1/  รวม _ _ _ _ _ _ _ _ _ _ _ _ _ _ _ _ _ _ _ _ _ _ _ _ _ _ _ </t>
  </si>
  <si>
    <t xml:space="preserve">         1/   Including _ _ _ _ _ _ _ _ _ _ _ _ _ _ _ _ _ _ _ _ _ _ _ _ _ _ _ _ </t>
  </si>
  <si>
    <t xml:space="preserve">      ที่มา:  </t>
  </si>
  <si>
    <t>สำนักงานเขตพื้นที่การศึกษาประถมศึกษา (ปราจีนบุรี)  เขต 1,2</t>
  </si>
  <si>
    <t xml:space="preserve">     Source:    </t>
  </si>
  <si>
    <t xml:space="preserve">Prachinburi Primary Educational Service Area Office, Area 1,2 </t>
  </si>
  <si>
    <t xml:space="preserve">              </t>
  </si>
  <si>
    <t xml:space="preserve">สำนักงานเขตพื้นที่การศึกษามัธยมศึกษาเขต 7 ( ปราจีนบุรี) </t>
  </si>
  <si>
    <t xml:space="preserve">                </t>
  </si>
  <si>
    <t>Prachinburi Secondary Educational Service Area Office, Area 7</t>
  </si>
  <si>
    <t>กรมส่งเสริมการปกครองส่วนท้องถิ่น (อบจ.)</t>
  </si>
  <si>
    <t xml:space="preserve">               </t>
  </si>
  <si>
    <t>Department of Local Administration (Provincial Administration Organization)</t>
  </si>
  <si>
    <t>มัธยม 7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</si>
  <si>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</si>
  <si>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</si>
  <si>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</si>
  <si>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</si>
  <si>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</si>
  <si>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</si>
  <si>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</si>
  <si>
    <t>เทศบาลเมือง</t>
  </si>
  <si>
    <t>เทศบาลกบินทร์</t>
  </si>
  <si>
    <t>เทศบาลนาดี</t>
  </si>
  <si>
    <t>วัดแจ้ง ประจันตคาม</t>
  </si>
  <si>
    <t>อบจ.</t>
  </si>
  <si>
    <t>ประถม 1</t>
  </si>
  <si>
    <t>ประถม 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</si>
</sst>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.0_-;\-* #,##0.0_-;_-* &quot;-&quot;??_-;_-@_-"/>
    <numFmt numFmtId="189" formatCode="_-* #,##0_-;\-* #,##0_-;_-* &quot;-&quot;??_-;_-@_-"/>
    <numFmt numFmtId="190" formatCode="#,##0_ ;\-#,##0\ "/>
    <numFmt numFmtId="191" formatCode="#,##0.00_ ;\-#,##0.00\ "/>
  </numFmts>
  <fonts count="4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 New"/>
      <family val="1"/>
    </font>
    <font>
      <sz val="14"/>
      <color indexed="10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7" fontId="18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9" fontId="23" fillId="0" borderId="21" xfId="36" applyNumberFormat="1" applyFont="1" applyBorder="1" applyAlignment="1">
      <alignment horizontal="right" vertical="center" indent="1"/>
    </xf>
    <xf numFmtId="189" fontId="23" fillId="0" borderId="21" xfId="36" applyNumberFormat="1" applyFont="1" applyBorder="1" applyAlignment="1" quotePrefix="1">
      <alignment horizontal="right" vertical="center" inden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189" fontId="24" fillId="0" borderId="21" xfId="36" applyNumberFormat="1" applyFont="1" applyBorder="1" applyAlignment="1">
      <alignment horizontal="right" vertical="center" indent="1"/>
    </xf>
    <xf numFmtId="189" fontId="24" fillId="0" borderId="21" xfId="36" applyNumberFormat="1" applyFont="1" applyBorder="1" applyAlignment="1" quotePrefix="1">
      <alignment horizontal="right" vertical="center" indent="1"/>
    </xf>
    <xf numFmtId="0" fontId="21" fillId="0" borderId="0" xfId="0" applyFont="1" applyBorder="1" applyAlignment="1">
      <alignment horizontal="left" vertical="center" indent="1"/>
    </xf>
    <xf numFmtId="1" fontId="24" fillId="0" borderId="22" xfId="36" applyNumberFormat="1" applyFont="1" applyBorder="1" applyAlignment="1">
      <alignment horizontal="right" vertical="center"/>
    </xf>
    <xf numFmtId="1" fontId="24" fillId="0" borderId="19" xfId="36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43" fontId="24" fillId="0" borderId="21" xfId="36" applyFont="1" applyBorder="1" applyAlignment="1" quotePrefix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0</xdr:row>
      <xdr:rowOff>9525</xdr:rowOff>
    </xdr:from>
    <xdr:to>
      <xdr:col>26</xdr:col>
      <xdr:colOff>276225</xdr:colOff>
      <xdr:row>28</xdr:row>
      <xdr:rowOff>171450</xdr:rowOff>
    </xdr:to>
    <xdr:grpSp>
      <xdr:nvGrpSpPr>
        <xdr:cNvPr id="1" name="Group 209"/>
        <xdr:cNvGrpSpPr>
          <a:grpSpLocks/>
        </xdr:cNvGrpSpPr>
      </xdr:nvGrpSpPr>
      <xdr:grpSpPr>
        <a:xfrm>
          <a:off x="9486900" y="9525"/>
          <a:ext cx="3124200" cy="6677025"/>
          <a:chOff x="988" y="1"/>
          <a:chExt cx="328" cy="66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4" y="78"/>
            <a:ext cx="24" cy="5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Education, Training, Religious and Culture Statistics Including Mass Communication Statistics   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8" y="638"/>
            <a:ext cx="2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4" y="316"/>
            <a:ext cx="633" cy="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1"/>
  <sheetViews>
    <sheetView showGridLines="0" tabSelected="1" zoomScale="110" zoomScaleNormal="110" zoomScalePageLayoutView="0" workbookViewId="0" topLeftCell="A1">
      <selection activeCell="H27" sqref="H27"/>
    </sheetView>
  </sheetViews>
  <sheetFormatPr defaultColWidth="9.140625" defaultRowHeight="21.75"/>
  <cols>
    <col min="1" max="1" width="1.7109375" style="7" customWidth="1"/>
    <col min="2" max="2" width="6.140625" style="7" customWidth="1"/>
    <col min="3" max="3" width="4.140625" style="7" customWidth="1"/>
    <col min="4" max="4" width="4.00390625" style="7" customWidth="1"/>
    <col min="5" max="5" width="7.57421875" style="7" customWidth="1"/>
    <col min="6" max="7" width="7.8515625" style="7" customWidth="1"/>
    <col min="8" max="8" width="7.7109375" style="7" customWidth="1"/>
    <col min="9" max="10" width="7.421875" style="7" customWidth="1"/>
    <col min="11" max="11" width="7.7109375" style="7" customWidth="1"/>
    <col min="12" max="12" width="8.00390625" style="7" customWidth="1"/>
    <col min="13" max="13" width="7.57421875" style="7" customWidth="1"/>
    <col min="14" max="16" width="7.00390625" style="7" customWidth="1"/>
    <col min="17" max="19" width="6.28125" style="7" customWidth="1"/>
    <col min="20" max="20" width="17.00390625" style="7" customWidth="1"/>
    <col min="21" max="21" width="2.28125" style="7" customWidth="1"/>
    <col min="22" max="22" width="4.140625" style="7" customWidth="1"/>
    <col min="23" max="16384" width="9.140625" style="7" customWidth="1"/>
  </cols>
  <sheetData>
    <row r="1" spans="2:16" s="1" customFormat="1" ht="21">
      <c r="B1" s="1" t="s">
        <v>0</v>
      </c>
      <c r="C1" s="2">
        <v>3.7</v>
      </c>
      <c r="D1" s="1" t="s">
        <v>1</v>
      </c>
      <c r="P1" s="3"/>
    </row>
    <row r="2" spans="2:5" s="4" customFormat="1" ht="21">
      <c r="B2" s="5" t="s">
        <v>2</v>
      </c>
      <c r="C2" s="2">
        <v>3.7</v>
      </c>
      <c r="D2" s="5" t="s">
        <v>3</v>
      </c>
      <c r="E2" s="5"/>
    </row>
    <row r="3" spans="1:16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0" s="20" customFormat="1" ht="21.75" customHeight="1">
      <c r="A4" s="8" t="s">
        <v>4</v>
      </c>
      <c r="B4" s="9"/>
      <c r="C4" s="9"/>
      <c r="D4" s="10"/>
      <c r="E4" s="11"/>
      <c r="F4" s="12"/>
      <c r="G4" s="13"/>
      <c r="H4" s="14" t="s">
        <v>5</v>
      </c>
      <c r="I4" s="15"/>
      <c r="J4" s="15"/>
      <c r="K4" s="15"/>
      <c r="L4" s="15"/>
      <c r="M4" s="15"/>
      <c r="N4" s="16"/>
      <c r="O4" s="16"/>
      <c r="P4" s="16"/>
      <c r="Q4" s="17"/>
      <c r="R4" s="17"/>
      <c r="S4" s="18"/>
      <c r="T4" s="19" t="s">
        <v>6</v>
      </c>
    </row>
    <row r="5" spans="1:20" s="20" customFormat="1" ht="21">
      <c r="A5" s="21"/>
      <c r="B5" s="21"/>
      <c r="C5" s="21"/>
      <c r="D5" s="22"/>
      <c r="E5" s="23"/>
      <c r="F5" s="12"/>
      <c r="G5" s="13"/>
      <c r="H5" s="23"/>
      <c r="I5" s="12"/>
      <c r="J5" s="24"/>
      <c r="K5" s="12"/>
      <c r="L5" s="25" t="s">
        <v>7</v>
      </c>
      <c r="M5" s="12"/>
      <c r="N5" s="26"/>
      <c r="O5" s="27"/>
      <c r="P5" s="28"/>
      <c r="Q5" s="12"/>
      <c r="R5" s="12"/>
      <c r="S5" s="24"/>
      <c r="T5" s="29"/>
    </row>
    <row r="6" spans="1:20" s="20" customFormat="1" ht="19.5" customHeight="1">
      <c r="A6" s="21"/>
      <c r="B6" s="21"/>
      <c r="C6" s="21"/>
      <c r="D6" s="22"/>
      <c r="E6" s="30" t="s">
        <v>8</v>
      </c>
      <c r="F6" s="16"/>
      <c r="G6" s="31"/>
      <c r="H6" s="32"/>
      <c r="I6" s="25" t="s">
        <v>9</v>
      </c>
      <c r="J6" s="24"/>
      <c r="K6" s="12"/>
      <c r="L6" s="25" t="s">
        <v>10</v>
      </c>
      <c r="M6" s="12"/>
      <c r="N6" s="30"/>
      <c r="O6" s="16"/>
      <c r="P6" s="31"/>
      <c r="Q6" s="16"/>
      <c r="R6" s="16"/>
      <c r="S6" s="31"/>
      <c r="T6" s="29"/>
    </row>
    <row r="7" spans="1:20" s="20" customFormat="1" ht="21" customHeight="1">
      <c r="A7" s="21"/>
      <c r="B7" s="21"/>
      <c r="C7" s="21"/>
      <c r="D7" s="22"/>
      <c r="E7" s="30" t="s">
        <v>11</v>
      </c>
      <c r="F7" s="16"/>
      <c r="G7" s="31"/>
      <c r="H7" s="32"/>
      <c r="I7" s="25" t="s">
        <v>12</v>
      </c>
      <c r="J7" s="24"/>
      <c r="K7" s="12"/>
      <c r="L7" s="25" t="s">
        <v>13</v>
      </c>
      <c r="M7" s="12"/>
      <c r="N7" s="30" t="s">
        <v>14</v>
      </c>
      <c r="O7" s="16"/>
      <c r="P7" s="31"/>
      <c r="Q7" s="16" t="s">
        <v>15</v>
      </c>
      <c r="R7" s="16"/>
      <c r="S7" s="31"/>
      <c r="T7" s="29"/>
    </row>
    <row r="8" spans="1:20" s="20" customFormat="1" ht="21">
      <c r="A8" s="21"/>
      <c r="B8" s="21"/>
      <c r="C8" s="21"/>
      <c r="D8" s="22"/>
      <c r="E8" s="23"/>
      <c r="F8" s="25"/>
      <c r="G8" s="13"/>
      <c r="H8" s="32"/>
      <c r="I8" s="25" t="s">
        <v>16</v>
      </c>
      <c r="J8" s="24"/>
      <c r="K8" s="12"/>
      <c r="L8" s="25" t="s">
        <v>17</v>
      </c>
      <c r="M8" s="12"/>
      <c r="N8" s="30" t="s">
        <v>18</v>
      </c>
      <c r="O8" s="16"/>
      <c r="P8" s="31"/>
      <c r="Q8" s="16" t="s">
        <v>19</v>
      </c>
      <c r="R8" s="16"/>
      <c r="S8" s="31"/>
      <c r="T8" s="29"/>
    </row>
    <row r="9" spans="1:20" s="20" customFormat="1" ht="21">
      <c r="A9" s="21"/>
      <c r="B9" s="21"/>
      <c r="C9" s="21"/>
      <c r="D9" s="22"/>
      <c r="E9" s="33"/>
      <c r="F9" s="34"/>
      <c r="G9" s="35"/>
      <c r="H9" s="33"/>
      <c r="I9" s="34" t="s">
        <v>20</v>
      </c>
      <c r="J9" s="36"/>
      <c r="K9" s="37"/>
      <c r="L9" s="34" t="s">
        <v>20</v>
      </c>
      <c r="M9" s="37"/>
      <c r="N9" s="14" t="s">
        <v>21</v>
      </c>
      <c r="O9" s="15"/>
      <c r="P9" s="38"/>
      <c r="Q9" s="37"/>
      <c r="R9" s="37"/>
      <c r="S9" s="36"/>
      <c r="T9" s="29"/>
    </row>
    <row r="10" spans="1:20" ht="21">
      <c r="A10" s="21"/>
      <c r="B10" s="21"/>
      <c r="C10" s="21"/>
      <c r="D10" s="22"/>
      <c r="E10" s="39" t="s">
        <v>8</v>
      </c>
      <c r="F10" s="39" t="s">
        <v>22</v>
      </c>
      <c r="G10" s="13" t="s">
        <v>23</v>
      </c>
      <c r="H10" s="39" t="s">
        <v>8</v>
      </c>
      <c r="I10" s="39" t="s">
        <v>22</v>
      </c>
      <c r="J10" s="13" t="s">
        <v>23</v>
      </c>
      <c r="K10" s="39" t="s">
        <v>8</v>
      </c>
      <c r="L10" s="39" t="s">
        <v>22</v>
      </c>
      <c r="M10" s="13" t="s">
        <v>23</v>
      </c>
      <c r="N10" s="40" t="s">
        <v>8</v>
      </c>
      <c r="O10" s="13" t="s">
        <v>22</v>
      </c>
      <c r="P10" s="13" t="s">
        <v>23</v>
      </c>
      <c r="Q10" s="39" t="s">
        <v>8</v>
      </c>
      <c r="R10" s="39" t="s">
        <v>22</v>
      </c>
      <c r="S10" s="13" t="s">
        <v>23</v>
      </c>
      <c r="T10" s="29"/>
    </row>
    <row r="11" spans="1:20" ht="21">
      <c r="A11" s="41"/>
      <c r="B11" s="41"/>
      <c r="C11" s="41"/>
      <c r="D11" s="42"/>
      <c r="E11" s="43" t="s">
        <v>11</v>
      </c>
      <c r="F11" s="43" t="s">
        <v>24</v>
      </c>
      <c r="G11" s="35" t="s">
        <v>25</v>
      </c>
      <c r="H11" s="43" t="s">
        <v>11</v>
      </c>
      <c r="I11" s="43" t="s">
        <v>24</v>
      </c>
      <c r="J11" s="35" t="s">
        <v>25</v>
      </c>
      <c r="K11" s="43" t="s">
        <v>11</v>
      </c>
      <c r="L11" s="43" t="s">
        <v>24</v>
      </c>
      <c r="M11" s="35" t="s">
        <v>25</v>
      </c>
      <c r="N11" s="43" t="s">
        <v>11</v>
      </c>
      <c r="O11" s="35" t="s">
        <v>24</v>
      </c>
      <c r="P11" s="35" t="s">
        <v>25</v>
      </c>
      <c r="Q11" s="43" t="s">
        <v>11</v>
      </c>
      <c r="R11" s="43" t="s">
        <v>24</v>
      </c>
      <c r="S11" s="35" t="s">
        <v>25</v>
      </c>
      <c r="T11" s="44"/>
    </row>
    <row r="12" spans="1:20" s="1" customFormat="1" ht="27" customHeight="1">
      <c r="A12" s="45" t="s">
        <v>26</v>
      </c>
      <c r="B12" s="45"/>
      <c r="C12" s="45"/>
      <c r="D12" s="46"/>
      <c r="E12" s="47">
        <f>SUM(E13:E19)</f>
        <v>78476</v>
      </c>
      <c r="F12" s="47">
        <f>SUM(F13:F19)</f>
        <v>39165</v>
      </c>
      <c r="G12" s="47">
        <f>SUM(G13:G19)</f>
        <v>39311</v>
      </c>
      <c r="H12" s="47">
        <f>SUM(I12:J12)</f>
        <v>50208</v>
      </c>
      <c r="I12" s="47">
        <f>SUM(I13:I19)</f>
        <v>25227</v>
      </c>
      <c r="J12" s="47">
        <f aca="true" t="shared" si="0" ref="J12:P12">SUM(J13:J19)</f>
        <v>24981</v>
      </c>
      <c r="K12" s="47">
        <f>SUM(L12:M12)</f>
        <v>25946</v>
      </c>
      <c r="L12" s="47">
        <f t="shared" si="0"/>
        <v>12794</v>
      </c>
      <c r="M12" s="47">
        <f t="shared" si="0"/>
        <v>13152</v>
      </c>
      <c r="N12" s="47">
        <f>SUM(O12:P12)</f>
        <v>2322</v>
      </c>
      <c r="O12" s="47">
        <f t="shared" si="0"/>
        <v>1144</v>
      </c>
      <c r="P12" s="47">
        <f t="shared" si="0"/>
        <v>1178</v>
      </c>
      <c r="Q12" s="48" t="s">
        <v>27</v>
      </c>
      <c r="R12" s="48" t="s">
        <v>27</v>
      </c>
      <c r="S12" s="48" t="s">
        <v>27</v>
      </c>
      <c r="T12" s="49" t="s">
        <v>11</v>
      </c>
    </row>
    <row r="13" spans="1:20" ht="20.25" customHeight="1">
      <c r="A13" s="50"/>
      <c r="B13" s="20" t="s">
        <v>28</v>
      </c>
      <c r="C13" s="49"/>
      <c r="D13" s="51"/>
      <c r="E13" s="52">
        <f aca="true" t="shared" si="1" ref="E13:P13">SUM(E32,E39,E44,E52)</f>
        <v>17471</v>
      </c>
      <c r="F13" s="52">
        <f t="shared" si="1"/>
        <v>8403</v>
      </c>
      <c r="G13" s="52">
        <f t="shared" si="1"/>
        <v>9068</v>
      </c>
      <c r="H13" s="52">
        <f t="shared" si="1"/>
        <v>11882</v>
      </c>
      <c r="I13" s="52">
        <f t="shared" si="1"/>
        <v>5591</v>
      </c>
      <c r="J13" s="52">
        <f t="shared" si="1"/>
        <v>6291</v>
      </c>
      <c r="K13" s="52">
        <f t="shared" si="1"/>
        <v>5300</v>
      </c>
      <c r="L13" s="52">
        <f t="shared" si="1"/>
        <v>2646</v>
      </c>
      <c r="M13" s="52">
        <f t="shared" si="1"/>
        <v>2654</v>
      </c>
      <c r="N13" s="52">
        <f t="shared" si="1"/>
        <v>289</v>
      </c>
      <c r="O13" s="52">
        <f t="shared" si="1"/>
        <v>166</v>
      </c>
      <c r="P13" s="52">
        <f t="shared" si="1"/>
        <v>123</v>
      </c>
      <c r="Q13" s="53" t="s">
        <v>27</v>
      </c>
      <c r="R13" s="53" t="s">
        <v>27</v>
      </c>
      <c r="S13" s="53" t="s">
        <v>27</v>
      </c>
      <c r="T13" s="54" t="s">
        <v>29</v>
      </c>
    </row>
    <row r="14" spans="1:20" ht="20.25" customHeight="1">
      <c r="A14" s="49"/>
      <c r="B14" s="20" t="s">
        <v>30</v>
      </c>
      <c r="C14" s="49"/>
      <c r="D14" s="51"/>
      <c r="E14" s="52">
        <f aca="true" t="shared" si="2" ref="E14:P14">SUM(E33,E40,E45,E53,E60)</f>
        <v>26656</v>
      </c>
      <c r="F14" s="52">
        <f t="shared" si="2"/>
        <v>13357</v>
      </c>
      <c r="G14" s="52">
        <f t="shared" si="2"/>
        <v>13299</v>
      </c>
      <c r="H14" s="52">
        <f t="shared" si="2"/>
        <v>14681</v>
      </c>
      <c r="I14" s="52">
        <f t="shared" si="2"/>
        <v>7461</v>
      </c>
      <c r="J14" s="52">
        <f t="shared" si="2"/>
        <v>7220</v>
      </c>
      <c r="K14" s="52">
        <f t="shared" si="2"/>
        <v>10498</v>
      </c>
      <c r="L14" s="52">
        <f t="shared" si="2"/>
        <v>5216</v>
      </c>
      <c r="M14" s="52">
        <f t="shared" si="2"/>
        <v>5282</v>
      </c>
      <c r="N14" s="52">
        <f t="shared" si="2"/>
        <v>1477</v>
      </c>
      <c r="O14" s="52">
        <f t="shared" si="2"/>
        <v>680</v>
      </c>
      <c r="P14" s="52">
        <f t="shared" si="2"/>
        <v>797</v>
      </c>
      <c r="Q14" s="53" t="s">
        <v>27</v>
      </c>
      <c r="R14" s="53" t="s">
        <v>27</v>
      </c>
      <c r="S14" s="53" t="s">
        <v>27</v>
      </c>
      <c r="T14" s="54" t="s">
        <v>31</v>
      </c>
    </row>
    <row r="15" spans="1:20" ht="20.25" customHeight="1">
      <c r="A15" s="49"/>
      <c r="B15" s="20" t="s">
        <v>32</v>
      </c>
      <c r="C15" s="49"/>
      <c r="D15" s="51"/>
      <c r="E15" s="52">
        <f aca="true" t="shared" si="3" ref="E15:P15">SUM(E34,E46,E54,E61)</f>
        <v>7661</v>
      </c>
      <c r="F15" s="52">
        <f t="shared" si="3"/>
        <v>3937</v>
      </c>
      <c r="G15" s="52">
        <f t="shared" si="3"/>
        <v>3724</v>
      </c>
      <c r="H15" s="52">
        <f t="shared" si="3"/>
        <v>6011</v>
      </c>
      <c r="I15" s="52">
        <f t="shared" si="3"/>
        <v>3107</v>
      </c>
      <c r="J15" s="52">
        <f t="shared" si="3"/>
        <v>2904</v>
      </c>
      <c r="K15" s="52">
        <f t="shared" si="3"/>
        <v>1299</v>
      </c>
      <c r="L15" s="52">
        <f t="shared" si="3"/>
        <v>650</v>
      </c>
      <c r="M15" s="52">
        <f t="shared" si="3"/>
        <v>649</v>
      </c>
      <c r="N15" s="52">
        <f t="shared" si="3"/>
        <v>351</v>
      </c>
      <c r="O15" s="52">
        <f t="shared" si="3"/>
        <v>180</v>
      </c>
      <c r="P15" s="52">
        <f t="shared" si="3"/>
        <v>171</v>
      </c>
      <c r="Q15" s="53" t="s">
        <v>27</v>
      </c>
      <c r="R15" s="53" t="s">
        <v>27</v>
      </c>
      <c r="S15" s="53" t="s">
        <v>27</v>
      </c>
      <c r="T15" s="54" t="s">
        <v>33</v>
      </c>
    </row>
    <row r="16" spans="1:20" ht="20.25" customHeight="1">
      <c r="A16" s="49"/>
      <c r="B16" s="20" t="s">
        <v>34</v>
      </c>
      <c r="C16" s="49"/>
      <c r="D16" s="51"/>
      <c r="E16" s="52">
        <f aca="true" t="shared" si="4" ref="E16:J16">SUM(E35,E47,E55)</f>
        <v>2997</v>
      </c>
      <c r="F16" s="52">
        <f t="shared" si="4"/>
        <v>1533</v>
      </c>
      <c r="G16" s="52">
        <f t="shared" si="4"/>
        <v>1464</v>
      </c>
      <c r="H16" s="52">
        <f t="shared" si="4"/>
        <v>2792</v>
      </c>
      <c r="I16" s="52">
        <f t="shared" si="4"/>
        <v>1415</v>
      </c>
      <c r="J16" s="52">
        <f t="shared" si="4"/>
        <v>1377</v>
      </c>
      <c r="K16" s="68" t="s">
        <v>27</v>
      </c>
      <c r="L16" s="68" t="s">
        <v>27</v>
      </c>
      <c r="M16" s="68" t="s">
        <v>27</v>
      </c>
      <c r="N16" s="52">
        <f>SUM(N35,N47,N55)</f>
        <v>205</v>
      </c>
      <c r="O16" s="52">
        <f>SUM(O35,O47,O55)</f>
        <v>118</v>
      </c>
      <c r="P16" s="52">
        <f>SUM(P35,P47,P55)</f>
        <v>87</v>
      </c>
      <c r="Q16" s="53" t="s">
        <v>27</v>
      </c>
      <c r="R16" s="53" t="s">
        <v>27</v>
      </c>
      <c r="S16" s="53" t="s">
        <v>27</v>
      </c>
      <c r="T16" s="54" t="s">
        <v>35</v>
      </c>
    </row>
    <row r="17" spans="1:20" ht="20.25" customHeight="1">
      <c r="A17" s="49"/>
      <c r="B17" s="20" t="s">
        <v>36</v>
      </c>
      <c r="C17" s="49"/>
      <c r="D17" s="51"/>
      <c r="E17" s="52">
        <f aca="true" t="shared" si="5" ref="E17:M17">SUM(E36,E42,E48,E56)</f>
        <v>6673</v>
      </c>
      <c r="F17" s="52">
        <f t="shared" si="5"/>
        <v>3384</v>
      </c>
      <c r="G17" s="52">
        <f t="shared" si="5"/>
        <v>3289</v>
      </c>
      <c r="H17" s="52">
        <f t="shared" si="5"/>
        <v>5708</v>
      </c>
      <c r="I17" s="52">
        <f t="shared" si="5"/>
        <v>2908</v>
      </c>
      <c r="J17" s="52">
        <f t="shared" si="5"/>
        <v>2800</v>
      </c>
      <c r="K17" s="52">
        <f t="shared" si="5"/>
        <v>965</v>
      </c>
      <c r="L17" s="52">
        <f t="shared" si="5"/>
        <v>476</v>
      </c>
      <c r="M17" s="52">
        <f t="shared" si="5"/>
        <v>489</v>
      </c>
      <c r="N17" s="68" t="s">
        <v>27</v>
      </c>
      <c r="O17" s="68" t="s">
        <v>27</v>
      </c>
      <c r="P17" s="68" t="s">
        <v>27</v>
      </c>
      <c r="Q17" s="53" t="s">
        <v>27</v>
      </c>
      <c r="R17" s="53" t="s">
        <v>27</v>
      </c>
      <c r="S17" s="53" t="s">
        <v>27</v>
      </c>
      <c r="T17" s="54" t="s">
        <v>37</v>
      </c>
    </row>
    <row r="18" spans="1:20" ht="20.25" customHeight="1">
      <c r="A18" s="49"/>
      <c r="B18" s="20" t="s">
        <v>38</v>
      </c>
      <c r="C18" s="49"/>
      <c r="D18" s="51"/>
      <c r="E18" s="52">
        <f aca="true" t="shared" si="6" ref="E18:M19">SUM(E37,E49,E57)</f>
        <v>12460</v>
      </c>
      <c r="F18" s="52">
        <f t="shared" si="6"/>
        <v>6246</v>
      </c>
      <c r="G18" s="52">
        <f t="shared" si="6"/>
        <v>6214</v>
      </c>
      <c r="H18" s="52">
        <f t="shared" si="6"/>
        <v>7426</v>
      </c>
      <c r="I18" s="52">
        <f t="shared" si="6"/>
        <v>3847</v>
      </c>
      <c r="J18" s="52">
        <f t="shared" si="6"/>
        <v>3579</v>
      </c>
      <c r="K18" s="52">
        <f t="shared" si="6"/>
        <v>5034</v>
      </c>
      <c r="L18" s="52">
        <f t="shared" si="6"/>
        <v>2399</v>
      </c>
      <c r="M18" s="52">
        <f t="shared" si="6"/>
        <v>2635</v>
      </c>
      <c r="N18" s="68" t="s">
        <v>27</v>
      </c>
      <c r="O18" s="68" t="s">
        <v>27</v>
      </c>
      <c r="P18" s="68" t="s">
        <v>27</v>
      </c>
      <c r="Q18" s="53" t="s">
        <v>27</v>
      </c>
      <c r="R18" s="53" t="s">
        <v>27</v>
      </c>
      <c r="S18" s="53" t="s">
        <v>27</v>
      </c>
      <c r="T18" s="54" t="s">
        <v>39</v>
      </c>
    </row>
    <row r="19" spans="1:20" ht="20.25" customHeight="1">
      <c r="A19" s="49"/>
      <c r="B19" s="20" t="s">
        <v>40</v>
      </c>
      <c r="C19" s="49"/>
      <c r="D19" s="51"/>
      <c r="E19" s="52">
        <f t="shared" si="6"/>
        <v>4558</v>
      </c>
      <c r="F19" s="52">
        <f t="shared" si="6"/>
        <v>2305</v>
      </c>
      <c r="G19" s="52">
        <f t="shared" si="6"/>
        <v>2253</v>
      </c>
      <c r="H19" s="52">
        <f t="shared" si="6"/>
        <v>1708</v>
      </c>
      <c r="I19" s="52">
        <f t="shared" si="6"/>
        <v>898</v>
      </c>
      <c r="J19" s="52">
        <f t="shared" si="6"/>
        <v>810</v>
      </c>
      <c r="K19" s="52">
        <f t="shared" si="6"/>
        <v>2850</v>
      </c>
      <c r="L19" s="52">
        <f t="shared" si="6"/>
        <v>1407</v>
      </c>
      <c r="M19" s="52">
        <f t="shared" si="6"/>
        <v>1443</v>
      </c>
      <c r="N19" s="68" t="s">
        <v>27</v>
      </c>
      <c r="O19" s="68" t="s">
        <v>27</v>
      </c>
      <c r="P19" s="68" t="s">
        <v>27</v>
      </c>
      <c r="Q19" s="53" t="s">
        <v>27</v>
      </c>
      <c r="R19" s="53" t="s">
        <v>27</v>
      </c>
      <c r="S19" s="53" t="s">
        <v>27</v>
      </c>
      <c r="T19" s="54" t="s">
        <v>41</v>
      </c>
    </row>
    <row r="20" spans="1:20" ht="3.75" customHeight="1">
      <c r="A20" s="37"/>
      <c r="B20" s="37"/>
      <c r="C20" s="37"/>
      <c r="D20" s="36"/>
      <c r="E20" s="55"/>
      <c r="F20" s="55"/>
      <c r="G20" s="56"/>
      <c r="H20" s="55"/>
      <c r="I20" s="55"/>
      <c r="J20" s="56"/>
      <c r="K20" s="55"/>
      <c r="L20" s="55"/>
      <c r="M20" s="56"/>
      <c r="N20" s="55"/>
      <c r="O20" s="56"/>
      <c r="P20" s="56"/>
      <c r="Q20" s="55"/>
      <c r="R20" s="55"/>
      <c r="S20" s="56"/>
      <c r="T20" s="37"/>
    </row>
    <row r="21" spans="1:20" ht="3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15" s="20" customFormat="1" ht="18" hidden="1">
      <c r="A22" s="12"/>
      <c r="B22" s="20" t="s">
        <v>42</v>
      </c>
      <c r="C22" s="12"/>
      <c r="D22" s="12"/>
      <c r="E22" s="12"/>
      <c r="F22" s="12"/>
      <c r="G22" s="12"/>
      <c r="K22" s="20" t="s">
        <v>43</v>
      </c>
      <c r="N22" s="12"/>
      <c r="O22" s="12"/>
    </row>
    <row r="23" spans="2:12" s="20" customFormat="1" ht="19.5" customHeight="1">
      <c r="B23" s="57" t="s">
        <v>44</v>
      </c>
      <c r="C23" s="20" t="s">
        <v>45</v>
      </c>
      <c r="K23" s="57" t="s">
        <v>46</v>
      </c>
      <c r="L23" s="20" t="s">
        <v>47</v>
      </c>
    </row>
    <row r="24" spans="2:15" ht="21">
      <c r="B24" s="20" t="s">
        <v>48</v>
      </c>
      <c r="C24" s="20" t="s">
        <v>49</v>
      </c>
      <c r="D24" s="20"/>
      <c r="E24" s="20"/>
      <c r="F24" s="20"/>
      <c r="G24" s="20"/>
      <c r="H24" s="20"/>
      <c r="I24" s="20"/>
      <c r="J24" s="20"/>
      <c r="K24" s="20" t="s">
        <v>50</v>
      </c>
      <c r="L24" s="20" t="s">
        <v>51</v>
      </c>
      <c r="M24" s="20"/>
      <c r="N24" s="20"/>
      <c r="O24" s="20"/>
    </row>
    <row r="25" spans="3:14" ht="21">
      <c r="C25" s="58" t="s">
        <v>52</v>
      </c>
      <c r="D25" s="20"/>
      <c r="E25" s="20"/>
      <c r="F25" s="20"/>
      <c r="G25" s="20"/>
      <c r="H25" s="20"/>
      <c r="I25" s="20"/>
      <c r="J25" s="20"/>
      <c r="K25" s="20" t="s">
        <v>53</v>
      </c>
      <c r="L25" s="59" t="s">
        <v>54</v>
      </c>
      <c r="M25" s="20"/>
      <c r="N25" s="20"/>
    </row>
    <row r="26" spans="3:14" ht="2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ht="21"/>
    <row r="28" ht="21"/>
    <row r="29" ht="21"/>
    <row r="30" spans="5:19" ht="21">
      <c r="E30" s="7">
        <f>SUM(E31,E39:E43,E51,E59)</f>
        <v>78476</v>
      </c>
      <c r="F30" s="7">
        <f aca="true" t="shared" si="7" ref="F30:S30">SUM(F31,F39:F43,F51,F59)</f>
        <v>39165</v>
      </c>
      <c r="G30" s="7">
        <f t="shared" si="7"/>
        <v>39311</v>
      </c>
      <c r="H30" s="7">
        <f t="shared" si="7"/>
        <v>50208</v>
      </c>
      <c r="I30" s="7">
        <f t="shared" si="7"/>
        <v>25227</v>
      </c>
      <c r="J30" s="7">
        <f t="shared" si="7"/>
        <v>24981</v>
      </c>
      <c r="K30" s="7">
        <f t="shared" si="7"/>
        <v>25946</v>
      </c>
      <c r="L30" s="7">
        <f t="shared" si="7"/>
        <v>12794</v>
      </c>
      <c r="M30" s="7">
        <f t="shared" si="7"/>
        <v>13152</v>
      </c>
      <c r="N30" s="7">
        <f t="shared" si="7"/>
        <v>2322</v>
      </c>
      <c r="O30" s="7">
        <f t="shared" si="7"/>
        <v>1144</v>
      </c>
      <c r="P30" s="7">
        <f t="shared" si="7"/>
        <v>1178</v>
      </c>
      <c r="Q30" s="7">
        <f t="shared" si="7"/>
        <v>0</v>
      </c>
      <c r="R30" s="7">
        <f t="shared" si="7"/>
        <v>0</v>
      </c>
      <c r="S30" s="7">
        <f t="shared" si="7"/>
        <v>0</v>
      </c>
    </row>
    <row r="31" spans="2:10" s="60" customFormat="1" ht="21">
      <c r="B31" s="60" t="s">
        <v>55</v>
      </c>
      <c r="E31" s="60">
        <f>SUM(H31)</f>
        <v>14828</v>
      </c>
      <c r="F31" s="60">
        <f>SUM(I31)</f>
        <v>6594</v>
      </c>
      <c r="G31" s="60">
        <f>SUM(J31)</f>
        <v>8234</v>
      </c>
      <c r="H31" s="60">
        <f>SUM(H32:H38)</f>
        <v>14828</v>
      </c>
      <c r="I31" s="60">
        <f>SUM(I32:I38)</f>
        <v>6594</v>
      </c>
      <c r="J31" s="60">
        <f>SUM(J32:J38)</f>
        <v>8234</v>
      </c>
    </row>
    <row r="32" spans="2:10" ht="21">
      <c r="B32" s="20" t="s">
        <v>56</v>
      </c>
      <c r="E32" s="61">
        <f aca="true" t="shared" si="8" ref="E32:E38">SUM(H32)</f>
        <v>6431</v>
      </c>
      <c r="F32" s="61">
        <f aca="true" t="shared" si="9" ref="F32:G38">SUM(I32)</f>
        <v>2695</v>
      </c>
      <c r="G32" s="62">
        <f t="shared" si="9"/>
        <v>3736</v>
      </c>
      <c r="H32" s="7">
        <f>SUM(I32:J32)</f>
        <v>6431</v>
      </c>
      <c r="I32" s="7">
        <v>2695</v>
      </c>
      <c r="J32" s="63">
        <v>3736</v>
      </c>
    </row>
    <row r="33" spans="2:10" ht="21">
      <c r="B33" s="20" t="s">
        <v>57</v>
      </c>
      <c r="E33" s="61">
        <f t="shared" si="8"/>
        <v>3146</v>
      </c>
      <c r="F33" s="61">
        <f t="shared" si="9"/>
        <v>1369</v>
      </c>
      <c r="G33" s="62">
        <f t="shared" si="9"/>
        <v>1777</v>
      </c>
      <c r="H33" s="7">
        <f aca="true" t="shared" si="10" ref="H33:H38">SUM(I33:J33)</f>
        <v>3146</v>
      </c>
      <c r="I33" s="7">
        <v>1369</v>
      </c>
      <c r="J33" s="63">
        <v>1777</v>
      </c>
    </row>
    <row r="34" spans="2:10" ht="21">
      <c r="B34" s="20" t="s">
        <v>58</v>
      </c>
      <c r="E34" s="61">
        <f t="shared" si="8"/>
        <v>875</v>
      </c>
      <c r="F34" s="61">
        <f t="shared" si="9"/>
        <v>415</v>
      </c>
      <c r="G34" s="62">
        <f t="shared" si="9"/>
        <v>460</v>
      </c>
      <c r="H34" s="7">
        <f t="shared" si="10"/>
        <v>875</v>
      </c>
      <c r="I34" s="7">
        <v>415</v>
      </c>
      <c r="J34" s="63">
        <v>460</v>
      </c>
    </row>
    <row r="35" spans="2:10" ht="21">
      <c r="B35" s="20" t="s">
        <v>59</v>
      </c>
      <c r="E35" s="61">
        <f t="shared" si="8"/>
        <v>463</v>
      </c>
      <c r="F35" s="61">
        <f t="shared" si="9"/>
        <v>233</v>
      </c>
      <c r="G35" s="62">
        <f t="shared" si="9"/>
        <v>230</v>
      </c>
      <c r="H35" s="7">
        <f t="shared" si="10"/>
        <v>463</v>
      </c>
      <c r="I35" s="7">
        <v>233</v>
      </c>
      <c r="J35" s="63">
        <v>230</v>
      </c>
    </row>
    <row r="36" spans="2:10" ht="21">
      <c r="B36" s="20" t="s">
        <v>60</v>
      </c>
      <c r="E36" s="61">
        <f t="shared" si="8"/>
        <v>1890</v>
      </c>
      <c r="F36" s="61">
        <f t="shared" si="9"/>
        <v>913</v>
      </c>
      <c r="G36" s="62">
        <f t="shared" si="9"/>
        <v>977</v>
      </c>
      <c r="H36" s="7">
        <f t="shared" si="10"/>
        <v>1890</v>
      </c>
      <c r="I36" s="7">
        <v>913</v>
      </c>
      <c r="J36" s="63">
        <v>977</v>
      </c>
    </row>
    <row r="37" spans="2:10" ht="21">
      <c r="B37" s="20" t="s">
        <v>61</v>
      </c>
      <c r="E37" s="61">
        <f t="shared" si="8"/>
        <v>1412</v>
      </c>
      <c r="F37" s="61">
        <f t="shared" si="9"/>
        <v>636</v>
      </c>
      <c r="G37" s="62">
        <f t="shared" si="9"/>
        <v>776</v>
      </c>
      <c r="H37" s="7">
        <f t="shared" si="10"/>
        <v>1412</v>
      </c>
      <c r="I37" s="7">
        <v>636</v>
      </c>
      <c r="J37" s="63">
        <v>776</v>
      </c>
    </row>
    <row r="38" spans="2:10" ht="21">
      <c r="B38" s="20" t="s">
        <v>62</v>
      </c>
      <c r="E38" s="61">
        <f t="shared" si="8"/>
        <v>611</v>
      </c>
      <c r="F38" s="61">
        <f t="shared" si="9"/>
        <v>333</v>
      </c>
      <c r="G38" s="62">
        <f t="shared" si="9"/>
        <v>278</v>
      </c>
      <c r="H38" s="7">
        <f t="shared" si="10"/>
        <v>611</v>
      </c>
      <c r="I38" s="7">
        <v>333</v>
      </c>
      <c r="J38" s="63">
        <v>278</v>
      </c>
    </row>
    <row r="39" spans="2:14" s="64" customFormat="1" ht="21">
      <c r="B39" s="64" t="s">
        <v>63</v>
      </c>
      <c r="E39" s="64">
        <f aca="true" t="shared" si="11" ref="E39:G40">SUM(N39)</f>
        <v>0</v>
      </c>
      <c r="F39" s="64">
        <f t="shared" si="11"/>
        <v>0</v>
      </c>
      <c r="G39" s="64">
        <f t="shared" si="11"/>
        <v>0</v>
      </c>
      <c r="N39" s="64">
        <f>SUM(O39:P39)</f>
        <v>0</v>
      </c>
    </row>
    <row r="40" spans="2:14" s="64" customFormat="1" ht="21">
      <c r="B40" s="64" t="s">
        <v>64</v>
      </c>
      <c r="E40" s="64">
        <f t="shared" si="11"/>
        <v>0</v>
      </c>
      <c r="F40" s="64">
        <f t="shared" si="11"/>
        <v>0</v>
      </c>
      <c r="G40" s="64">
        <f t="shared" si="11"/>
        <v>0</v>
      </c>
      <c r="N40" s="64">
        <f>SUM(O40:P40)</f>
        <v>0</v>
      </c>
    </row>
    <row r="41" spans="2:14" s="64" customFormat="1" ht="21">
      <c r="B41" s="64" t="s">
        <v>65</v>
      </c>
      <c r="E41" s="64">
        <f>SUM(N41)</f>
        <v>0</v>
      </c>
      <c r="F41" s="64">
        <f>SUM(O41)</f>
        <v>0</v>
      </c>
      <c r="G41" s="64">
        <f>SUM(P41)</f>
        <v>0</v>
      </c>
      <c r="N41" s="64">
        <f>SUM(O41:P41)</f>
        <v>0</v>
      </c>
    </row>
    <row r="42" spans="2:17" s="64" customFormat="1" ht="21">
      <c r="B42" s="64" t="s">
        <v>66</v>
      </c>
      <c r="E42" s="64">
        <f>SUM(F42:G42)</f>
        <v>0</v>
      </c>
      <c r="F42" s="64">
        <f>SUM(R42)</f>
        <v>0</v>
      </c>
      <c r="G42" s="64">
        <f>SUM(S42)</f>
        <v>0</v>
      </c>
      <c r="Q42" s="64">
        <f>SUM(R42:S42)</f>
        <v>0</v>
      </c>
    </row>
    <row r="43" spans="2:16" s="60" customFormat="1" ht="21">
      <c r="B43" s="60" t="s">
        <v>67</v>
      </c>
      <c r="E43" s="60">
        <f>SUM(E44:E47)</f>
        <v>2322</v>
      </c>
      <c r="F43" s="60">
        <f>SUM(F44:F47)</f>
        <v>1144</v>
      </c>
      <c r="G43" s="60">
        <f>SUM(G44:G47)</f>
        <v>1178</v>
      </c>
      <c r="N43" s="60">
        <f>SUM(N44:N47)</f>
        <v>2322</v>
      </c>
      <c r="O43" s="60">
        <f>SUM(O44:O47)</f>
        <v>1144</v>
      </c>
      <c r="P43" s="60">
        <f>SUM(P44:P47)</f>
        <v>1178</v>
      </c>
    </row>
    <row r="44" spans="2:16" ht="21">
      <c r="B44" s="20" t="s">
        <v>56</v>
      </c>
      <c r="E44" s="61">
        <f>SUM(F44:G44)</f>
        <v>289</v>
      </c>
      <c r="F44" s="61">
        <f aca="true" t="shared" si="12" ref="F44:G47">SUM(O44)</f>
        <v>166</v>
      </c>
      <c r="G44" s="61">
        <f t="shared" si="12"/>
        <v>123</v>
      </c>
      <c r="N44" s="7">
        <f>SUM(O44:P44)</f>
        <v>289</v>
      </c>
      <c r="O44" s="7">
        <v>166</v>
      </c>
      <c r="P44" s="7">
        <v>123</v>
      </c>
    </row>
    <row r="45" spans="2:16" ht="21">
      <c r="B45" s="20" t="s">
        <v>57</v>
      </c>
      <c r="E45" s="61">
        <f>SUM(F45:G45)</f>
        <v>1477</v>
      </c>
      <c r="F45" s="61">
        <f t="shared" si="12"/>
        <v>680</v>
      </c>
      <c r="G45" s="61">
        <f t="shared" si="12"/>
        <v>797</v>
      </c>
      <c r="N45" s="7">
        <f>SUM(O45:P45)</f>
        <v>1477</v>
      </c>
      <c r="O45" s="7">
        <v>680</v>
      </c>
      <c r="P45" s="7">
        <v>797</v>
      </c>
    </row>
    <row r="46" spans="2:16" ht="21">
      <c r="B46" s="20" t="s">
        <v>58</v>
      </c>
      <c r="E46" s="61">
        <f>SUM(F46:G46)</f>
        <v>351</v>
      </c>
      <c r="F46" s="61">
        <f t="shared" si="12"/>
        <v>180</v>
      </c>
      <c r="G46" s="61">
        <f t="shared" si="12"/>
        <v>171</v>
      </c>
      <c r="N46" s="7">
        <f>SUM(O46:P46)</f>
        <v>351</v>
      </c>
      <c r="O46" s="7">
        <v>180</v>
      </c>
      <c r="P46" s="7">
        <v>171</v>
      </c>
    </row>
    <row r="47" spans="2:16" ht="21">
      <c r="B47" s="20" t="s">
        <v>59</v>
      </c>
      <c r="E47" s="61">
        <f>SUM(F47:G47)</f>
        <v>205</v>
      </c>
      <c r="F47" s="61">
        <f t="shared" si="12"/>
        <v>118</v>
      </c>
      <c r="G47" s="61">
        <f t="shared" si="12"/>
        <v>87</v>
      </c>
      <c r="N47" s="7">
        <f>SUM(O47:P47)</f>
        <v>205</v>
      </c>
      <c r="O47" s="7">
        <v>118</v>
      </c>
      <c r="P47" s="7">
        <v>87</v>
      </c>
    </row>
    <row r="48" spans="2:7" ht="21">
      <c r="B48" s="20" t="s">
        <v>60</v>
      </c>
      <c r="E48" s="61"/>
      <c r="F48" s="61"/>
      <c r="G48" s="61"/>
    </row>
    <row r="49" spans="2:7" ht="21">
      <c r="B49" s="20" t="s">
        <v>61</v>
      </c>
      <c r="E49" s="61"/>
      <c r="F49" s="61"/>
      <c r="G49" s="61"/>
    </row>
    <row r="50" spans="2:7" ht="21">
      <c r="B50" s="20" t="s">
        <v>62</v>
      </c>
      <c r="E50" s="61"/>
      <c r="F50" s="61"/>
      <c r="G50" s="61"/>
    </row>
    <row r="51" spans="2:19" s="60" customFormat="1" ht="21">
      <c r="B51" s="60" t="s">
        <v>68</v>
      </c>
      <c r="E51" s="65">
        <f>SUM(E52:E58)</f>
        <v>32858</v>
      </c>
      <c r="F51" s="65">
        <f aca="true" t="shared" si="13" ref="F51:M51">SUM(F52:F58)</f>
        <v>16777</v>
      </c>
      <c r="G51" s="65">
        <f t="shared" si="13"/>
        <v>16081</v>
      </c>
      <c r="H51" s="65">
        <f t="shared" si="13"/>
        <v>18709</v>
      </c>
      <c r="I51" s="65">
        <f t="shared" si="13"/>
        <v>9849</v>
      </c>
      <c r="J51" s="65">
        <f t="shared" si="13"/>
        <v>8860</v>
      </c>
      <c r="K51" s="65">
        <f t="shared" si="13"/>
        <v>14149</v>
      </c>
      <c r="L51" s="65">
        <f t="shared" si="13"/>
        <v>6928</v>
      </c>
      <c r="M51" s="65">
        <f t="shared" si="13"/>
        <v>7221</v>
      </c>
      <c r="N51" s="65"/>
      <c r="O51" s="65"/>
      <c r="P51" s="65"/>
      <c r="Q51" s="65"/>
      <c r="R51" s="65"/>
      <c r="S51" s="65"/>
    </row>
    <row r="52" spans="2:19" ht="21">
      <c r="B52" s="20" t="s">
        <v>56</v>
      </c>
      <c r="E52" s="66">
        <f>SUM(K52,H52)</f>
        <v>10751</v>
      </c>
      <c r="F52" s="66">
        <f>SUM(L52,I52)</f>
        <v>5542</v>
      </c>
      <c r="G52" s="66">
        <f>SUM(M52,J52)</f>
        <v>5209</v>
      </c>
      <c r="H52" s="67">
        <f>SUM(I52:J52)</f>
        <v>5451</v>
      </c>
      <c r="I52" s="67">
        <v>2896</v>
      </c>
      <c r="J52" s="67">
        <v>2555</v>
      </c>
      <c r="K52" s="67">
        <f>SUM(L52:M52)</f>
        <v>5300</v>
      </c>
      <c r="L52" s="67">
        <v>2646</v>
      </c>
      <c r="M52" s="67">
        <v>2654</v>
      </c>
      <c r="N52" s="67"/>
      <c r="O52" s="67"/>
      <c r="P52" s="67"/>
      <c r="Q52" s="67"/>
      <c r="R52" s="67"/>
      <c r="S52" s="67"/>
    </row>
    <row r="53" spans="2:19" ht="21">
      <c r="B53" s="20" t="s">
        <v>57</v>
      </c>
      <c r="E53" s="66">
        <f aca="true" t="shared" si="14" ref="E53:G58">SUM(K53,H53)</f>
        <v>0</v>
      </c>
      <c r="F53" s="66">
        <f t="shared" si="14"/>
        <v>0</v>
      </c>
      <c r="G53" s="66">
        <f t="shared" si="14"/>
        <v>0</v>
      </c>
      <c r="H53" s="67">
        <f aca="true" t="shared" si="15" ref="H53:H58">SUM(I53:J53)</f>
        <v>0</v>
      </c>
      <c r="I53" s="67"/>
      <c r="J53" s="67"/>
      <c r="K53" s="67">
        <f aca="true" t="shared" si="16" ref="K53:K58">SUM(L53:M53)</f>
        <v>0</v>
      </c>
      <c r="L53" s="67"/>
      <c r="M53" s="67"/>
      <c r="N53" s="67"/>
      <c r="O53" s="67"/>
      <c r="P53" s="67"/>
      <c r="Q53" s="67"/>
      <c r="R53" s="67"/>
      <c r="S53" s="67"/>
    </row>
    <row r="54" spans="2:19" ht="21">
      <c r="B54" s="20" t="s">
        <v>58</v>
      </c>
      <c r="E54" s="66">
        <f t="shared" si="14"/>
        <v>0</v>
      </c>
      <c r="F54" s="66">
        <f t="shared" si="14"/>
        <v>0</v>
      </c>
      <c r="G54" s="66">
        <f t="shared" si="14"/>
        <v>0</v>
      </c>
      <c r="H54" s="67">
        <f t="shared" si="15"/>
        <v>0</v>
      </c>
      <c r="I54" s="67"/>
      <c r="J54" s="67"/>
      <c r="K54" s="67">
        <f t="shared" si="16"/>
        <v>0</v>
      </c>
      <c r="L54" s="67"/>
      <c r="M54" s="67"/>
      <c r="N54" s="67"/>
      <c r="O54" s="67"/>
      <c r="P54" s="67"/>
      <c r="Q54" s="67"/>
      <c r="R54" s="67"/>
      <c r="S54" s="67"/>
    </row>
    <row r="55" spans="2:19" ht="21">
      <c r="B55" s="20" t="s">
        <v>59</v>
      </c>
      <c r="E55" s="66">
        <f t="shared" si="14"/>
        <v>2329</v>
      </c>
      <c r="F55" s="66">
        <f t="shared" si="14"/>
        <v>1182</v>
      </c>
      <c r="G55" s="66">
        <f t="shared" si="14"/>
        <v>1147</v>
      </c>
      <c r="H55" s="67">
        <f t="shared" si="15"/>
        <v>2329</v>
      </c>
      <c r="I55" s="67">
        <v>1182</v>
      </c>
      <c r="J55" s="67">
        <v>1147</v>
      </c>
      <c r="K55" s="67">
        <f t="shared" si="16"/>
        <v>0</v>
      </c>
      <c r="L55" s="67"/>
      <c r="M55" s="67"/>
      <c r="N55" s="67"/>
      <c r="O55" s="67"/>
      <c r="P55" s="67"/>
      <c r="Q55" s="67"/>
      <c r="R55" s="67"/>
      <c r="S55" s="67"/>
    </row>
    <row r="56" spans="2:19" ht="21">
      <c r="B56" s="20" t="s">
        <v>60</v>
      </c>
      <c r="E56" s="66">
        <f t="shared" si="14"/>
        <v>4783</v>
      </c>
      <c r="F56" s="66">
        <f t="shared" si="14"/>
        <v>2471</v>
      </c>
      <c r="G56" s="66">
        <f t="shared" si="14"/>
        <v>2312</v>
      </c>
      <c r="H56" s="67">
        <f t="shared" si="15"/>
        <v>3818</v>
      </c>
      <c r="I56" s="67">
        <v>1995</v>
      </c>
      <c r="J56" s="67">
        <v>1823</v>
      </c>
      <c r="K56" s="67">
        <f t="shared" si="16"/>
        <v>965</v>
      </c>
      <c r="L56" s="67">
        <v>476</v>
      </c>
      <c r="M56" s="67">
        <v>489</v>
      </c>
      <c r="N56" s="67"/>
      <c r="O56" s="67"/>
      <c r="P56" s="67"/>
      <c r="Q56" s="67"/>
      <c r="R56" s="67"/>
      <c r="S56" s="67"/>
    </row>
    <row r="57" spans="2:19" ht="21">
      <c r="B57" s="20" t="s">
        <v>61</v>
      </c>
      <c r="E57" s="66">
        <f t="shared" si="14"/>
        <v>11048</v>
      </c>
      <c r="F57" s="66">
        <f t="shared" si="14"/>
        <v>5610</v>
      </c>
      <c r="G57" s="66">
        <f t="shared" si="14"/>
        <v>5438</v>
      </c>
      <c r="H57" s="67">
        <f t="shared" si="15"/>
        <v>6014</v>
      </c>
      <c r="I57" s="67">
        <v>3211</v>
      </c>
      <c r="J57" s="67">
        <v>2803</v>
      </c>
      <c r="K57" s="67">
        <f t="shared" si="16"/>
        <v>5034</v>
      </c>
      <c r="L57" s="67">
        <v>2399</v>
      </c>
      <c r="M57" s="67">
        <v>2635</v>
      </c>
      <c r="N57" s="67"/>
      <c r="O57" s="67"/>
      <c r="P57" s="67"/>
      <c r="Q57" s="67"/>
      <c r="R57" s="67"/>
      <c r="S57" s="67"/>
    </row>
    <row r="58" spans="2:19" ht="21">
      <c r="B58" s="20" t="s">
        <v>62</v>
      </c>
      <c r="E58" s="66">
        <f t="shared" si="14"/>
        <v>3947</v>
      </c>
      <c r="F58" s="66">
        <f t="shared" si="14"/>
        <v>1972</v>
      </c>
      <c r="G58" s="66">
        <f t="shared" si="14"/>
        <v>1975</v>
      </c>
      <c r="H58" s="67">
        <f t="shared" si="15"/>
        <v>1097</v>
      </c>
      <c r="I58" s="67">
        <v>565</v>
      </c>
      <c r="J58" s="67">
        <v>532</v>
      </c>
      <c r="K58" s="67">
        <f t="shared" si="16"/>
        <v>2850</v>
      </c>
      <c r="L58" s="67">
        <v>1407</v>
      </c>
      <c r="M58" s="67">
        <v>1443</v>
      </c>
      <c r="N58" s="67"/>
      <c r="O58" s="67"/>
      <c r="P58" s="67"/>
      <c r="Q58" s="67"/>
      <c r="R58" s="67"/>
      <c r="S58" s="67"/>
    </row>
    <row r="59" spans="2:19" s="60" customFormat="1" ht="21">
      <c r="B59" s="60" t="s">
        <v>69</v>
      </c>
      <c r="E59" s="65">
        <f>SUM(E60:E66)</f>
        <v>28468</v>
      </c>
      <c r="F59" s="65">
        <f aca="true" t="shared" si="17" ref="F59:M59">SUM(F60:F66)</f>
        <v>14650</v>
      </c>
      <c r="G59" s="65">
        <f t="shared" si="17"/>
        <v>13818</v>
      </c>
      <c r="H59" s="65">
        <f t="shared" si="17"/>
        <v>16671</v>
      </c>
      <c r="I59" s="65">
        <f t="shared" si="17"/>
        <v>8784</v>
      </c>
      <c r="J59" s="65">
        <f t="shared" si="17"/>
        <v>7887</v>
      </c>
      <c r="K59" s="65">
        <f t="shared" si="17"/>
        <v>11797</v>
      </c>
      <c r="L59" s="65">
        <f t="shared" si="17"/>
        <v>5866</v>
      </c>
      <c r="M59" s="65">
        <f t="shared" si="17"/>
        <v>5931</v>
      </c>
      <c r="N59" s="65"/>
      <c r="O59" s="65"/>
      <c r="P59" s="65"/>
      <c r="Q59" s="65"/>
      <c r="R59" s="65"/>
      <c r="S59" s="65"/>
    </row>
    <row r="60" spans="2:19" ht="21">
      <c r="B60" s="20" t="s">
        <v>57</v>
      </c>
      <c r="E60" s="66">
        <f aca="true" t="shared" si="18" ref="E60:G61">SUM(K60,H60)</f>
        <v>22033</v>
      </c>
      <c r="F60" s="66">
        <f t="shared" si="18"/>
        <v>11308</v>
      </c>
      <c r="G60" s="66">
        <f t="shared" si="18"/>
        <v>10725</v>
      </c>
      <c r="H60" s="67">
        <f>SUM(I60:J60)</f>
        <v>11535</v>
      </c>
      <c r="I60" s="67">
        <v>6092</v>
      </c>
      <c r="J60" s="67">
        <v>5443</v>
      </c>
      <c r="K60" s="67">
        <f>SUM(L60:M60)</f>
        <v>10498</v>
      </c>
      <c r="L60" s="67">
        <v>5216</v>
      </c>
      <c r="M60" s="67">
        <v>5282</v>
      </c>
      <c r="N60" s="67"/>
      <c r="O60" s="67"/>
      <c r="P60" s="67"/>
      <c r="Q60" s="67"/>
      <c r="R60" s="67"/>
      <c r="S60" s="67"/>
    </row>
    <row r="61" spans="2:19" ht="21">
      <c r="B61" s="20" t="s">
        <v>58</v>
      </c>
      <c r="E61" s="66">
        <f t="shared" si="18"/>
        <v>6435</v>
      </c>
      <c r="F61" s="66">
        <f t="shared" si="18"/>
        <v>3342</v>
      </c>
      <c r="G61" s="66">
        <f t="shared" si="18"/>
        <v>3093</v>
      </c>
      <c r="H61" s="67">
        <f>SUM(I61:J61)</f>
        <v>5136</v>
      </c>
      <c r="I61" s="67">
        <v>2692</v>
      </c>
      <c r="J61" s="67">
        <v>2444</v>
      </c>
      <c r="K61" s="67">
        <f>SUM(L61:M61)</f>
        <v>1299</v>
      </c>
      <c r="L61" s="67">
        <v>650</v>
      </c>
      <c r="M61" s="67">
        <v>649</v>
      </c>
      <c r="N61" s="67"/>
      <c r="O61" s="67"/>
      <c r="P61" s="67"/>
      <c r="Q61" s="67"/>
      <c r="R61" s="67"/>
      <c r="S61" s="67"/>
    </row>
  </sheetData>
  <sheetProtection/>
  <mergeCells count="13">
    <mergeCell ref="N8:P8"/>
    <mergeCell ref="Q8:S8"/>
    <mergeCell ref="N9:P9"/>
    <mergeCell ref="A12:D12"/>
    <mergeCell ref="A4:D11"/>
    <mergeCell ref="H4:S4"/>
    <mergeCell ref="T4:T11"/>
    <mergeCell ref="E6:G6"/>
    <mergeCell ref="N6:P6"/>
    <mergeCell ref="Q6:S6"/>
    <mergeCell ref="E7:G7"/>
    <mergeCell ref="N7:P7"/>
    <mergeCell ref="Q7:S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2015-12-28T07:35:34Z</cp:lastPrinted>
  <dcterms:created xsi:type="dcterms:W3CDTF">2015-11-17T02:20:47Z</dcterms:created>
  <dcterms:modified xsi:type="dcterms:W3CDTF">2015-12-28T07:35:37Z</dcterms:modified>
  <cp:category/>
  <cp:version/>
  <cp:contentType/>
  <cp:contentStatus/>
</cp:coreProperties>
</file>