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6935" windowHeight="9165" activeTab="0"/>
  </bookViews>
  <sheets>
    <sheet name="T-3.4" sheetId="1" r:id="rId1"/>
  </sheets>
  <definedNames>
    <definedName name="_xlnm.Print_Area" localSheetId="0">'T-3.4'!$A$1:$W$31</definedName>
  </definedNames>
  <calcPr fullCalcOnLoad="1"/>
</workbook>
</file>

<file path=xl/sharedStrings.xml><?xml version="1.0" encoding="utf-8"?>
<sst xmlns="http://schemas.openxmlformats.org/spreadsheetml/2006/main" count="155" uniqueCount="74">
  <si>
    <t xml:space="preserve">ตาราง    </t>
  </si>
  <si>
    <t>ครู จำแนกตามสังกัด เพศ เป็นรายอำเภอ ปีการศึกษา 2557</t>
  </si>
  <si>
    <t xml:space="preserve">Table </t>
  </si>
  <si>
    <t>Teacher by Jurisdiction, Sex and District: Academic Year 2014</t>
  </si>
  <si>
    <t>อำเภอ</t>
  </si>
  <si>
    <t>สังกัด Jurisdiction</t>
  </si>
  <si>
    <t>District</t>
  </si>
  <si>
    <t xml:space="preserve"> </t>
  </si>
  <si>
    <t>สนง.คณะกรรมการ</t>
  </si>
  <si>
    <t>สำนักบริหารงาน</t>
  </si>
  <si>
    <t>รวม</t>
  </si>
  <si>
    <t>การศึกษาขั้นพื้นฐาน</t>
  </si>
  <si>
    <t>คณะกรรมการส่งเสริม</t>
  </si>
  <si>
    <t>กรมส่งเสริมการปกครองท้องถิ่น</t>
  </si>
  <si>
    <t>อื่น ๆ</t>
  </si>
  <si>
    <t>Total</t>
  </si>
  <si>
    <t>Office of the Basic</t>
  </si>
  <si>
    <t>การศึกษาเอกชน</t>
  </si>
  <si>
    <t xml:space="preserve">Department of Local </t>
  </si>
  <si>
    <t>Others</t>
  </si>
  <si>
    <t>Education Commission</t>
  </si>
  <si>
    <t>Office of the Private</t>
  </si>
  <si>
    <t>Administration</t>
  </si>
  <si>
    <t>ชาย</t>
  </si>
  <si>
    <t>หญิง</t>
  </si>
  <si>
    <t>Male</t>
  </si>
  <si>
    <t>Female</t>
  </si>
  <si>
    <t>รวมยอด</t>
  </si>
  <si>
    <t>-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</si>
  <si>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</si>
  <si>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</si>
  <si>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</si>
  <si>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</si>
  <si>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</si>
  <si>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</si>
  <si>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</si>
  <si>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</si>
  <si>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>ประจันตคาม</t>
  </si>
  <si>
    <t>PrachantaKham</t>
  </si>
  <si>
    <t>ศรีมหาโพธิ</t>
  </si>
  <si>
    <t>Si Maha Phot</t>
  </si>
  <si>
    <t>ศรีมโหสถ</t>
  </si>
  <si>
    <t>Si Maho Sot</t>
  </si>
  <si>
    <t xml:space="preserve">        1/    </t>
  </si>
  <si>
    <t xml:space="preserve">รวม_ _ _ _ _ _ _ _ _ _ _ _ _ _ _ _ _ _ _ _ _ _ _ _ _ _ _ </t>
  </si>
  <si>
    <t xml:space="preserve">        1/    Including _ _ _ _ _ _ _ _ _ _ _ _ _ _ _ _ _ _ _ _ _ _ _ _ _ _ _</t>
  </si>
  <si>
    <t>1/</t>
  </si>
  <si>
    <t>รวมโรงเรียนวัดแจ้ง</t>
  </si>
  <si>
    <t xml:space="preserve">1/    </t>
  </si>
  <si>
    <t>Including Wat Chaeng School</t>
  </si>
  <si>
    <t xml:space="preserve">     ที่มา:  </t>
  </si>
  <si>
    <t>สำนักงานเขตพื้นที่การศึกษาประถมศึกษา (ปราจีนบุรี)  เขต 1,2</t>
  </si>
  <si>
    <t xml:space="preserve">Source:    </t>
  </si>
  <si>
    <t>Prachinburi Primary Educational Service Area Office, Area 1,2</t>
  </si>
  <si>
    <t xml:space="preserve">                 </t>
  </si>
  <si>
    <t xml:space="preserve">สำนักงานเขตพื้นที่การศึกษามัธยมศึกษาเขต 7  ( ปราจีนบุรี ) </t>
  </si>
  <si>
    <t xml:space="preserve">                   </t>
  </si>
  <si>
    <t xml:space="preserve">Department of Local Administration (Provincial Administration Organization , </t>
  </si>
  <si>
    <t>กรมส่งเสริมการปกครองส่วนท้องถิ่น (อบจ. , เทศบาลกบินทร์)</t>
  </si>
  <si>
    <t>มัธยม 7</t>
  </si>
  <si>
    <t>อำเภอเมืองปราจีนบุรี</t>
  </si>
  <si>
    <t>อำเภอกบินทร์บุรี</t>
  </si>
  <si>
    <t>อำเภอนาดี</t>
  </si>
  <si>
    <t>อำเภอบ้านสร้าง</t>
  </si>
  <si>
    <t>อำเภอประจันตคาม</t>
  </si>
  <si>
    <t>อำเภอศรีมหาโพธิ</t>
  </si>
  <si>
    <t>อำเภอศรีมโหสถ</t>
  </si>
  <si>
    <t>เทศบาลเมือง</t>
  </si>
  <si>
    <t>เทศบาลกบินทร์</t>
  </si>
  <si>
    <t>วัดแจ้ง</t>
  </si>
  <si>
    <t>อบจ.</t>
  </si>
  <si>
    <t>ประถม 1</t>
  </si>
  <si>
    <t>ประถม 2</t>
  </si>
  <si>
    <t>Kabin Municipality)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</si>
</sst>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__"/>
    <numFmt numFmtId="188" formatCode="_-* #,##0_-;\-* #,##0_-;_-* &quot;-&quot;??_-;_-@_-"/>
    <numFmt numFmtId="189" formatCode="_-* #,##0.0_-;\-* #,##0.0_-;_-* &quot;-&quot;??_-;_-@_-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 New"/>
      <family val="1"/>
    </font>
    <font>
      <b/>
      <sz val="13"/>
      <name val="Angsana New"/>
      <family val="1"/>
    </font>
    <font>
      <sz val="14"/>
      <name val="Angsana New"/>
      <family val="1"/>
    </font>
    <font>
      <sz val="11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2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88" fontId="23" fillId="0" borderId="16" xfId="36" applyNumberFormat="1" applyFont="1" applyBorder="1" applyAlignment="1">
      <alignment horizontal="right" vertical="center"/>
    </xf>
    <xf numFmtId="188" fontId="23" fillId="0" borderId="22" xfId="36" applyNumberFormat="1" applyFont="1" applyBorder="1" applyAlignment="1">
      <alignment horizontal="right" vertical="center"/>
    </xf>
    <xf numFmtId="188" fontId="24" fillId="0" borderId="22" xfId="36" applyNumberFormat="1" applyFont="1" applyBorder="1" applyAlignment="1" quotePrefix="1">
      <alignment horizontal="right" vertical="center"/>
    </xf>
    <xf numFmtId="0" fontId="20" fillId="0" borderId="17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8" fontId="24" fillId="0" borderId="22" xfId="36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188" fontId="24" fillId="0" borderId="16" xfId="36" applyNumberFormat="1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188" fontId="20" fillId="0" borderId="20" xfId="36" applyNumberFormat="1" applyFont="1" applyBorder="1" applyAlignment="1">
      <alignment vertical="center"/>
    </xf>
    <xf numFmtId="188" fontId="20" fillId="0" borderId="23" xfId="36" applyNumberFormat="1" applyFont="1" applyBorder="1" applyAlignment="1">
      <alignment vertical="center"/>
    </xf>
    <xf numFmtId="1" fontId="20" fillId="0" borderId="23" xfId="36" applyNumberFormat="1" applyFont="1" applyBorder="1" applyAlignment="1">
      <alignment horizontal="right" vertical="center"/>
    </xf>
    <xf numFmtId="188" fontId="20" fillId="0" borderId="23" xfId="36" applyNumberFormat="1" applyFont="1" applyBorder="1" applyAlignment="1">
      <alignment horizontal="right" vertical="center"/>
    </xf>
    <xf numFmtId="0" fontId="20" fillId="0" borderId="23" xfId="36" applyNumberFormat="1" applyFont="1" applyBorder="1" applyAlignment="1">
      <alignment horizontal="right" vertical="center"/>
    </xf>
    <xf numFmtId="0" fontId="20" fillId="0" borderId="18" xfId="0" applyFont="1" applyBorder="1" applyAlignment="1">
      <alignment vertical="center"/>
    </xf>
    <xf numFmtId="188" fontId="20" fillId="0" borderId="0" xfId="36" applyNumberFormat="1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0" fillId="33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0" fillId="34" borderId="0" xfId="0" applyFont="1" applyFill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Fill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1190625</xdr:colOff>
      <xdr:row>0</xdr:row>
      <xdr:rowOff>0</xdr:rowOff>
    </xdr:from>
    <xdr:to>
      <xdr:col>27</xdr:col>
      <xdr:colOff>76200</xdr:colOff>
      <xdr:row>30</xdr:row>
      <xdr:rowOff>200025</xdr:rowOff>
    </xdr:to>
    <xdr:grpSp>
      <xdr:nvGrpSpPr>
        <xdr:cNvPr id="1" name="Group 128"/>
        <xdr:cNvGrpSpPr>
          <a:grpSpLocks/>
        </xdr:cNvGrpSpPr>
      </xdr:nvGrpSpPr>
      <xdr:grpSpPr>
        <a:xfrm>
          <a:off x="9363075" y="0"/>
          <a:ext cx="3028950" cy="6638925"/>
          <a:chOff x="1002" y="699"/>
          <a:chExt cx="344" cy="688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2" y="732"/>
            <a:ext cx="35" cy="3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สถิติการศึกษา การฝึกอบรม ศาสนาและวัฒนธรรม รวมถึงสถิติสื่อสารมวลชน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02" y="699"/>
            <a:ext cx="43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30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5" y="1061"/>
            <a:ext cx="652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W63"/>
  <sheetViews>
    <sheetView showGridLines="0" tabSelected="1" zoomScalePageLayoutView="0" workbookViewId="0" topLeftCell="A10">
      <selection activeCell="J16" sqref="J16"/>
    </sheetView>
  </sheetViews>
  <sheetFormatPr defaultColWidth="9.140625" defaultRowHeight="21.75"/>
  <cols>
    <col min="1" max="1" width="1.7109375" style="6" customWidth="1"/>
    <col min="2" max="2" width="5.8515625" style="6" customWidth="1"/>
    <col min="3" max="3" width="4.140625" style="6" customWidth="1"/>
    <col min="4" max="4" width="8.8515625" style="6" customWidth="1"/>
    <col min="5" max="19" width="6.7109375" style="6" customWidth="1"/>
    <col min="20" max="20" width="1.28515625" style="6" customWidth="1"/>
    <col min="21" max="21" width="18.57421875" style="6" customWidth="1"/>
    <col min="22" max="22" width="2.28125" style="6" customWidth="1"/>
    <col min="23" max="23" width="4.7109375" style="6" customWidth="1"/>
    <col min="24" max="16384" width="9.140625" style="6" customWidth="1"/>
  </cols>
  <sheetData>
    <row r="1" spans="2:4" s="1" customFormat="1" ht="21">
      <c r="B1" s="2" t="s">
        <v>0</v>
      </c>
      <c r="C1" s="3">
        <v>3.4</v>
      </c>
      <c r="D1" s="2" t="s">
        <v>1</v>
      </c>
    </row>
    <row r="2" spans="2:4" s="4" customFormat="1" ht="21">
      <c r="B2" s="5" t="s">
        <v>2</v>
      </c>
      <c r="C2" s="3">
        <v>3.4</v>
      </c>
      <c r="D2" s="5" t="s">
        <v>3</v>
      </c>
    </row>
    <row r="3" ht="6" customHeight="1"/>
    <row r="4" spans="1:21" s="16" customFormat="1" ht="21" customHeight="1">
      <c r="A4" s="7" t="s">
        <v>4</v>
      </c>
      <c r="B4" s="7"/>
      <c r="C4" s="7"/>
      <c r="D4" s="8"/>
      <c r="E4" s="9"/>
      <c r="F4" s="10"/>
      <c r="G4" s="11"/>
      <c r="H4" s="12" t="s">
        <v>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  <c r="T4" s="15" t="s">
        <v>6</v>
      </c>
      <c r="U4" s="7"/>
    </row>
    <row r="5" spans="1:21" s="16" customFormat="1" ht="16.5">
      <c r="A5" s="17"/>
      <c r="B5" s="17"/>
      <c r="C5" s="17"/>
      <c r="D5" s="18"/>
      <c r="E5" s="19"/>
      <c r="F5" s="20"/>
      <c r="G5" s="21" t="s">
        <v>7</v>
      </c>
      <c r="H5" s="22" t="s">
        <v>8</v>
      </c>
      <c r="I5" s="23"/>
      <c r="J5" s="24"/>
      <c r="K5" s="22" t="s">
        <v>9</v>
      </c>
      <c r="L5" s="23"/>
      <c r="M5" s="23"/>
      <c r="N5" s="9"/>
      <c r="O5" s="10"/>
      <c r="P5" s="11"/>
      <c r="Q5" s="20"/>
      <c r="R5" s="20"/>
      <c r="S5" s="21"/>
      <c r="T5" s="25"/>
      <c r="U5" s="17"/>
    </row>
    <row r="6" spans="1:21" s="16" customFormat="1" ht="16.5">
      <c r="A6" s="17"/>
      <c r="B6" s="17"/>
      <c r="C6" s="17"/>
      <c r="D6" s="18"/>
      <c r="E6" s="22" t="s">
        <v>10</v>
      </c>
      <c r="F6" s="23"/>
      <c r="G6" s="24"/>
      <c r="H6" s="22" t="s">
        <v>11</v>
      </c>
      <c r="I6" s="23"/>
      <c r="J6" s="24"/>
      <c r="K6" s="22" t="s">
        <v>12</v>
      </c>
      <c r="L6" s="23"/>
      <c r="M6" s="23"/>
      <c r="N6" s="22" t="s">
        <v>13</v>
      </c>
      <c r="O6" s="23"/>
      <c r="P6" s="24"/>
      <c r="Q6" s="22" t="s">
        <v>14</v>
      </c>
      <c r="R6" s="23"/>
      <c r="S6" s="24"/>
      <c r="T6" s="25"/>
      <c r="U6" s="17"/>
    </row>
    <row r="7" spans="1:21" s="16" customFormat="1" ht="16.5">
      <c r="A7" s="17"/>
      <c r="B7" s="17"/>
      <c r="C7" s="17"/>
      <c r="D7" s="18"/>
      <c r="E7" s="22" t="s">
        <v>15</v>
      </c>
      <c r="F7" s="23"/>
      <c r="G7" s="24"/>
      <c r="H7" s="22" t="s">
        <v>16</v>
      </c>
      <c r="I7" s="23"/>
      <c r="J7" s="24"/>
      <c r="K7" s="22" t="s">
        <v>17</v>
      </c>
      <c r="L7" s="23"/>
      <c r="M7" s="23"/>
      <c r="N7" s="22" t="s">
        <v>18</v>
      </c>
      <c r="O7" s="23"/>
      <c r="P7" s="24"/>
      <c r="Q7" s="23" t="s">
        <v>19</v>
      </c>
      <c r="R7" s="23"/>
      <c r="S7" s="24"/>
      <c r="T7" s="25"/>
      <c r="U7" s="17"/>
    </row>
    <row r="8" spans="1:21" s="16" customFormat="1" ht="16.5">
      <c r="A8" s="17"/>
      <c r="B8" s="17"/>
      <c r="C8" s="17"/>
      <c r="D8" s="18"/>
      <c r="E8" s="19"/>
      <c r="F8" s="20"/>
      <c r="G8" s="21"/>
      <c r="H8" s="22" t="s">
        <v>20</v>
      </c>
      <c r="I8" s="23"/>
      <c r="J8" s="24"/>
      <c r="K8" s="22" t="s">
        <v>21</v>
      </c>
      <c r="L8" s="23"/>
      <c r="M8" s="23"/>
      <c r="N8" s="22" t="s">
        <v>22</v>
      </c>
      <c r="O8" s="23"/>
      <c r="P8" s="24"/>
      <c r="T8" s="25"/>
      <c r="U8" s="17"/>
    </row>
    <row r="9" spans="1:21" s="16" customFormat="1" ht="16.5">
      <c r="A9" s="17"/>
      <c r="B9" s="17"/>
      <c r="C9" s="17"/>
      <c r="D9" s="18"/>
      <c r="E9" s="26"/>
      <c r="F9" s="27"/>
      <c r="G9" s="28"/>
      <c r="J9" s="28"/>
      <c r="K9" s="29" t="s">
        <v>20</v>
      </c>
      <c r="L9" s="30"/>
      <c r="M9" s="30"/>
      <c r="N9" s="26"/>
      <c r="O9" s="27"/>
      <c r="P9" s="28"/>
      <c r="Q9" s="27"/>
      <c r="R9" s="27"/>
      <c r="S9" s="28"/>
      <c r="T9" s="25"/>
      <c r="U9" s="17"/>
    </row>
    <row r="10" spans="1:21" s="16" customFormat="1" ht="16.5">
      <c r="A10" s="17"/>
      <c r="B10" s="17"/>
      <c r="C10" s="17"/>
      <c r="D10" s="18"/>
      <c r="E10" s="31" t="s">
        <v>10</v>
      </c>
      <c r="F10" s="31" t="s">
        <v>23</v>
      </c>
      <c r="G10" s="31" t="s">
        <v>24</v>
      </c>
      <c r="H10" s="31" t="s">
        <v>10</v>
      </c>
      <c r="I10" s="31" t="s">
        <v>23</v>
      </c>
      <c r="J10" s="32" t="s">
        <v>24</v>
      </c>
      <c r="K10" s="31" t="s">
        <v>10</v>
      </c>
      <c r="L10" s="31" t="s">
        <v>23</v>
      </c>
      <c r="M10" s="31" t="s">
        <v>24</v>
      </c>
      <c r="N10" s="33" t="s">
        <v>10</v>
      </c>
      <c r="O10" s="33" t="s">
        <v>23</v>
      </c>
      <c r="P10" s="33" t="s">
        <v>24</v>
      </c>
      <c r="Q10" s="31" t="s">
        <v>10</v>
      </c>
      <c r="R10" s="31" t="s">
        <v>23</v>
      </c>
      <c r="S10" s="32" t="s">
        <v>24</v>
      </c>
      <c r="T10" s="25"/>
      <c r="U10" s="17"/>
    </row>
    <row r="11" spans="1:21" s="16" customFormat="1" ht="16.5">
      <c r="A11" s="34"/>
      <c r="B11" s="34"/>
      <c r="C11" s="34"/>
      <c r="D11" s="35"/>
      <c r="E11" s="36" t="s">
        <v>15</v>
      </c>
      <c r="F11" s="36" t="s">
        <v>25</v>
      </c>
      <c r="G11" s="36" t="s">
        <v>26</v>
      </c>
      <c r="H11" s="36" t="s">
        <v>15</v>
      </c>
      <c r="I11" s="36" t="s">
        <v>25</v>
      </c>
      <c r="J11" s="36" t="s">
        <v>26</v>
      </c>
      <c r="K11" s="36" t="s">
        <v>15</v>
      </c>
      <c r="L11" s="36" t="s">
        <v>25</v>
      </c>
      <c r="M11" s="36" t="s">
        <v>26</v>
      </c>
      <c r="N11" s="36" t="s">
        <v>15</v>
      </c>
      <c r="O11" s="36" t="s">
        <v>25</v>
      </c>
      <c r="P11" s="36" t="s">
        <v>26</v>
      </c>
      <c r="Q11" s="36" t="s">
        <v>15</v>
      </c>
      <c r="R11" s="36" t="s">
        <v>25</v>
      </c>
      <c r="S11" s="36" t="s">
        <v>26</v>
      </c>
      <c r="T11" s="37"/>
      <c r="U11" s="34"/>
    </row>
    <row r="12" spans="1:20" s="20" customFormat="1" ht="3" customHeight="1">
      <c r="A12" s="38"/>
      <c r="B12" s="38"/>
      <c r="C12" s="38"/>
      <c r="D12" s="39"/>
      <c r="E12" s="32"/>
      <c r="F12" s="33"/>
      <c r="G12" s="33"/>
      <c r="H12" s="33"/>
      <c r="I12" s="33"/>
      <c r="J12" s="32"/>
      <c r="K12" s="33"/>
      <c r="L12" s="33"/>
      <c r="M12" s="33"/>
      <c r="N12" s="40"/>
      <c r="O12" s="40"/>
      <c r="P12" s="40"/>
      <c r="Q12" s="33"/>
      <c r="R12" s="33"/>
      <c r="S12" s="32"/>
      <c r="T12" s="41"/>
    </row>
    <row r="13" spans="1:21" ht="24" customHeight="1">
      <c r="A13" s="42" t="s">
        <v>27</v>
      </c>
      <c r="B13" s="42"/>
      <c r="C13" s="42"/>
      <c r="D13" s="43"/>
      <c r="E13" s="44">
        <f>SUM(E14:E20)</f>
        <v>4393</v>
      </c>
      <c r="F13" s="44">
        <f>SUM(F14:F20)</f>
        <v>1256</v>
      </c>
      <c r="G13" s="44">
        <f>SUM(G14:G20)</f>
        <v>3137</v>
      </c>
      <c r="H13" s="45">
        <f>SUM(H14:H20)</f>
        <v>2926</v>
      </c>
      <c r="I13" s="45">
        <f aca="true" t="shared" si="0" ref="I13:P13">SUM(I14:I20)</f>
        <v>925</v>
      </c>
      <c r="J13" s="45">
        <f t="shared" si="0"/>
        <v>2001</v>
      </c>
      <c r="K13" s="45">
        <f t="shared" si="0"/>
        <v>1308</v>
      </c>
      <c r="L13" s="45">
        <f t="shared" si="0"/>
        <v>278</v>
      </c>
      <c r="M13" s="45">
        <f t="shared" si="0"/>
        <v>1030</v>
      </c>
      <c r="N13" s="45">
        <f t="shared" si="0"/>
        <v>159</v>
      </c>
      <c r="O13" s="45">
        <f t="shared" si="0"/>
        <v>53</v>
      </c>
      <c r="P13" s="45">
        <f t="shared" si="0"/>
        <v>106</v>
      </c>
      <c r="Q13" s="46" t="s">
        <v>28</v>
      </c>
      <c r="R13" s="46" t="s">
        <v>28</v>
      </c>
      <c r="S13" s="46" t="s">
        <v>28</v>
      </c>
      <c r="T13" s="47"/>
      <c r="U13" s="48" t="s">
        <v>15</v>
      </c>
    </row>
    <row r="14" spans="1:23" ht="21">
      <c r="A14" s="49"/>
      <c r="B14" s="16" t="s">
        <v>29</v>
      </c>
      <c r="C14" s="50"/>
      <c r="D14" s="50"/>
      <c r="E14" s="51">
        <f aca="true" t="shared" si="1" ref="E14:G20">SUM(Q14,N14,K14,H14)</f>
        <v>1014</v>
      </c>
      <c r="F14" s="51">
        <f t="shared" si="1"/>
        <v>244</v>
      </c>
      <c r="G14" s="51">
        <f t="shared" si="1"/>
        <v>770</v>
      </c>
      <c r="H14" s="51">
        <f>SUM(H35,H42,H46,H54)</f>
        <v>647</v>
      </c>
      <c r="I14" s="51">
        <f aca="true" t="shared" si="2" ref="I14:P14">SUM(I35,I42,I46,I54)</f>
        <v>169</v>
      </c>
      <c r="J14" s="51">
        <f t="shared" si="2"/>
        <v>478</v>
      </c>
      <c r="K14" s="51">
        <f t="shared" si="2"/>
        <v>344</v>
      </c>
      <c r="L14" s="51">
        <f t="shared" si="2"/>
        <v>67</v>
      </c>
      <c r="M14" s="51">
        <f t="shared" si="2"/>
        <v>277</v>
      </c>
      <c r="N14" s="51">
        <f t="shared" si="2"/>
        <v>23</v>
      </c>
      <c r="O14" s="51">
        <f t="shared" si="2"/>
        <v>8</v>
      </c>
      <c r="P14" s="51">
        <f t="shared" si="2"/>
        <v>15</v>
      </c>
      <c r="Q14" s="46" t="s">
        <v>28</v>
      </c>
      <c r="R14" s="46" t="s">
        <v>28</v>
      </c>
      <c r="S14" s="46" t="s">
        <v>28</v>
      </c>
      <c r="T14" s="52"/>
      <c r="U14" s="53" t="s">
        <v>30</v>
      </c>
      <c r="V14" s="54"/>
      <c r="W14" s="50"/>
    </row>
    <row r="15" spans="2:23" ht="21">
      <c r="B15" s="16" t="s">
        <v>31</v>
      </c>
      <c r="E15" s="51">
        <f t="shared" si="1"/>
        <v>1490</v>
      </c>
      <c r="F15" s="51">
        <f t="shared" si="1"/>
        <v>448</v>
      </c>
      <c r="G15" s="51">
        <f t="shared" si="1"/>
        <v>1042</v>
      </c>
      <c r="H15" s="51">
        <f>SUM(H36,H43,H47,H55,H62)</f>
        <v>891</v>
      </c>
      <c r="I15" s="51">
        <f aca="true" t="shared" si="3" ref="I15:P15">SUM(I36,I43,I47,I55,I62)</f>
        <v>302</v>
      </c>
      <c r="J15" s="51">
        <f t="shared" si="3"/>
        <v>589</v>
      </c>
      <c r="K15" s="51">
        <f t="shared" si="3"/>
        <v>483</v>
      </c>
      <c r="L15" s="51">
        <f t="shared" si="3"/>
        <v>107</v>
      </c>
      <c r="M15" s="51">
        <f t="shared" si="3"/>
        <v>376</v>
      </c>
      <c r="N15" s="51">
        <f t="shared" si="3"/>
        <v>116</v>
      </c>
      <c r="O15" s="51">
        <f t="shared" si="3"/>
        <v>39</v>
      </c>
      <c r="P15" s="51">
        <f t="shared" si="3"/>
        <v>77</v>
      </c>
      <c r="Q15" s="46" t="s">
        <v>28</v>
      </c>
      <c r="R15" s="46" t="s">
        <v>28</v>
      </c>
      <c r="S15" s="46" t="s">
        <v>28</v>
      </c>
      <c r="T15" s="47"/>
      <c r="U15" s="53" t="s">
        <v>32</v>
      </c>
      <c r="V15" s="53"/>
      <c r="W15" s="53"/>
    </row>
    <row r="16" spans="1:23" ht="21">
      <c r="A16" s="50"/>
      <c r="B16" s="16" t="s">
        <v>33</v>
      </c>
      <c r="C16" s="50"/>
      <c r="D16" s="50"/>
      <c r="E16" s="51">
        <f t="shared" si="1"/>
        <v>406</v>
      </c>
      <c r="F16" s="51">
        <f t="shared" si="1"/>
        <v>120</v>
      </c>
      <c r="G16" s="51">
        <f t="shared" si="1"/>
        <v>286</v>
      </c>
      <c r="H16" s="51">
        <f>SUM(H37,H48,H56,H63)</f>
        <v>328</v>
      </c>
      <c r="I16" s="51">
        <f aca="true" t="shared" si="4" ref="I16:P16">SUM(I37,I48,I56,I63)</f>
        <v>104</v>
      </c>
      <c r="J16" s="51">
        <f t="shared" si="4"/>
        <v>224</v>
      </c>
      <c r="K16" s="51">
        <f t="shared" si="4"/>
        <v>68</v>
      </c>
      <c r="L16" s="51">
        <f t="shared" si="4"/>
        <v>12</v>
      </c>
      <c r="M16" s="51">
        <f t="shared" si="4"/>
        <v>56</v>
      </c>
      <c r="N16" s="51">
        <f t="shared" si="4"/>
        <v>10</v>
      </c>
      <c r="O16" s="51">
        <f t="shared" si="4"/>
        <v>4</v>
      </c>
      <c r="P16" s="51">
        <f t="shared" si="4"/>
        <v>6</v>
      </c>
      <c r="Q16" s="46" t="s">
        <v>28</v>
      </c>
      <c r="R16" s="46" t="s">
        <v>28</v>
      </c>
      <c r="S16" s="46" t="s">
        <v>28</v>
      </c>
      <c r="T16" s="47"/>
      <c r="U16" s="53" t="s">
        <v>34</v>
      </c>
      <c r="V16" s="53"/>
      <c r="W16" s="53"/>
    </row>
    <row r="17" spans="1:21" ht="21">
      <c r="A17" s="50"/>
      <c r="B17" s="16" t="s">
        <v>35</v>
      </c>
      <c r="C17" s="50"/>
      <c r="D17" s="50"/>
      <c r="E17" s="51">
        <f t="shared" si="1"/>
        <v>213</v>
      </c>
      <c r="F17" s="51">
        <f t="shared" si="1"/>
        <v>83</v>
      </c>
      <c r="G17" s="51">
        <f t="shared" si="1"/>
        <v>130</v>
      </c>
      <c r="H17" s="51">
        <f>SUM(H38,H49,H57)</f>
        <v>203</v>
      </c>
      <c r="I17" s="51">
        <f aca="true" t="shared" si="5" ref="I17:P17">SUM(I38,I49,I57)</f>
        <v>81</v>
      </c>
      <c r="J17" s="51">
        <f t="shared" si="5"/>
        <v>122</v>
      </c>
      <c r="K17" s="46" t="s">
        <v>28</v>
      </c>
      <c r="L17" s="46" t="s">
        <v>28</v>
      </c>
      <c r="M17" s="46" t="s">
        <v>28</v>
      </c>
      <c r="N17" s="51">
        <f t="shared" si="5"/>
        <v>10</v>
      </c>
      <c r="O17" s="51">
        <f t="shared" si="5"/>
        <v>2</v>
      </c>
      <c r="P17" s="51">
        <f t="shared" si="5"/>
        <v>8</v>
      </c>
      <c r="Q17" s="46" t="s">
        <v>28</v>
      </c>
      <c r="R17" s="46" t="s">
        <v>28</v>
      </c>
      <c r="S17" s="46" t="s">
        <v>28</v>
      </c>
      <c r="T17" s="47"/>
      <c r="U17" s="53" t="s">
        <v>36</v>
      </c>
    </row>
    <row r="18" spans="1:21" ht="21">
      <c r="A18" s="50"/>
      <c r="B18" s="16" t="s">
        <v>37</v>
      </c>
      <c r="C18" s="50"/>
      <c r="D18" s="55"/>
      <c r="E18" s="56">
        <f t="shared" si="1"/>
        <v>449</v>
      </c>
      <c r="F18" s="51">
        <f t="shared" si="1"/>
        <v>141</v>
      </c>
      <c r="G18" s="51">
        <f t="shared" si="1"/>
        <v>308</v>
      </c>
      <c r="H18" s="51">
        <f aca="true" t="shared" si="6" ref="H18:M18">SUM(H39,H44,H50,H58)</f>
        <v>390</v>
      </c>
      <c r="I18" s="51">
        <f t="shared" si="6"/>
        <v>126</v>
      </c>
      <c r="J18" s="51">
        <f t="shared" si="6"/>
        <v>264</v>
      </c>
      <c r="K18" s="51">
        <f t="shared" si="6"/>
        <v>59</v>
      </c>
      <c r="L18" s="51">
        <f t="shared" si="6"/>
        <v>15</v>
      </c>
      <c r="M18" s="51">
        <f t="shared" si="6"/>
        <v>44</v>
      </c>
      <c r="N18" s="46" t="s">
        <v>28</v>
      </c>
      <c r="O18" s="46" t="s">
        <v>28</v>
      </c>
      <c r="P18" s="46" t="s">
        <v>28</v>
      </c>
      <c r="Q18" s="46" t="s">
        <v>28</v>
      </c>
      <c r="R18" s="46" t="s">
        <v>28</v>
      </c>
      <c r="S18" s="46" t="s">
        <v>28</v>
      </c>
      <c r="T18" s="47"/>
      <c r="U18" s="53" t="s">
        <v>38</v>
      </c>
    </row>
    <row r="19" spans="1:21" ht="21">
      <c r="A19" s="50"/>
      <c r="B19" s="16" t="s">
        <v>39</v>
      </c>
      <c r="C19" s="50"/>
      <c r="D19" s="55"/>
      <c r="E19" s="56">
        <f t="shared" si="1"/>
        <v>573</v>
      </c>
      <c r="F19" s="51">
        <f t="shared" si="1"/>
        <v>161</v>
      </c>
      <c r="G19" s="51">
        <f t="shared" si="1"/>
        <v>412</v>
      </c>
      <c r="H19" s="51">
        <f aca="true" t="shared" si="7" ref="H19:M20">SUM(H40,H51,H59)</f>
        <v>362</v>
      </c>
      <c r="I19" s="51">
        <f t="shared" si="7"/>
        <v>110</v>
      </c>
      <c r="J19" s="51">
        <f t="shared" si="7"/>
        <v>252</v>
      </c>
      <c r="K19" s="51">
        <f t="shared" si="7"/>
        <v>211</v>
      </c>
      <c r="L19" s="51">
        <f t="shared" si="7"/>
        <v>51</v>
      </c>
      <c r="M19" s="51">
        <f t="shared" si="7"/>
        <v>160</v>
      </c>
      <c r="N19" s="46" t="s">
        <v>28</v>
      </c>
      <c r="O19" s="46" t="s">
        <v>28</v>
      </c>
      <c r="P19" s="46" t="s">
        <v>28</v>
      </c>
      <c r="Q19" s="46" t="s">
        <v>28</v>
      </c>
      <c r="R19" s="46" t="s">
        <v>28</v>
      </c>
      <c r="S19" s="46" t="s">
        <v>28</v>
      </c>
      <c r="T19" s="47"/>
      <c r="U19" s="53" t="s">
        <v>40</v>
      </c>
    </row>
    <row r="20" spans="1:21" ht="21">
      <c r="A20" s="50"/>
      <c r="B20" s="16" t="s">
        <v>41</v>
      </c>
      <c r="C20" s="50"/>
      <c r="D20" s="55"/>
      <c r="E20" s="56">
        <f t="shared" si="1"/>
        <v>248</v>
      </c>
      <c r="F20" s="51">
        <f t="shared" si="1"/>
        <v>59</v>
      </c>
      <c r="G20" s="51">
        <f t="shared" si="1"/>
        <v>189</v>
      </c>
      <c r="H20" s="51">
        <f t="shared" si="7"/>
        <v>105</v>
      </c>
      <c r="I20" s="51">
        <f t="shared" si="7"/>
        <v>33</v>
      </c>
      <c r="J20" s="51">
        <f t="shared" si="7"/>
        <v>72</v>
      </c>
      <c r="K20" s="51">
        <f t="shared" si="7"/>
        <v>143</v>
      </c>
      <c r="L20" s="51">
        <f t="shared" si="7"/>
        <v>26</v>
      </c>
      <c r="M20" s="51">
        <f t="shared" si="7"/>
        <v>117</v>
      </c>
      <c r="N20" s="46" t="s">
        <v>28</v>
      </c>
      <c r="O20" s="46" t="s">
        <v>28</v>
      </c>
      <c r="P20" s="46" t="s">
        <v>28</v>
      </c>
      <c r="Q20" s="46" t="s">
        <v>28</v>
      </c>
      <c r="R20" s="46" t="s">
        <v>28</v>
      </c>
      <c r="S20" s="46" t="s">
        <v>28</v>
      </c>
      <c r="T20" s="47"/>
      <c r="U20" s="53" t="s">
        <v>42</v>
      </c>
    </row>
    <row r="21" spans="1:21" ht="3" customHeight="1">
      <c r="A21" s="57"/>
      <c r="B21" s="57"/>
      <c r="C21" s="57"/>
      <c r="D21" s="58"/>
      <c r="E21" s="59"/>
      <c r="F21" s="60"/>
      <c r="G21" s="60"/>
      <c r="H21" s="60"/>
      <c r="I21" s="60"/>
      <c r="J21" s="60"/>
      <c r="K21" s="61"/>
      <c r="L21" s="61"/>
      <c r="M21" s="61"/>
      <c r="N21" s="62"/>
      <c r="O21" s="62"/>
      <c r="P21" s="62"/>
      <c r="Q21" s="63"/>
      <c r="R21" s="63"/>
      <c r="S21" s="63"/>
      <c r="T21" s="64"/>
      <c r="U21" s="57"/>
    </row>
    <row r="22" spans="5:19" ht="3" customHeight="1"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3" s="16" customFormat="1" ht="16.5" hidden="1">
      <c r="A23" s="20"/>
      <c r="B23" s="16" t="s">
        <v>43</v>
      </c>
      <c r="C23" s="20" t="s">
        <v>44</v>
      </c>
      <c r="D23" s="20"/>
      <c r="E23" s="20"/>
      <c r="F23" s="20"/>
      <c r="G23" s="20"/>
      <c r="H23" s="20"/>
      <c r="J23" s="20"/>
      <c r="M23" s="16" t="s">
        <v>45</v>
      </c>
    </row>
    <row r="24" spans="1:19" s="16" customFormat="1" ht="18.75">
      <c r="A24" s="20"/>
      <c r="B24" s="66" t="s">
        <v>46</v>
      </c>
      <c r="C24" s="67" t="s">
        <v>47</v>
      </c>
      <c r="D24" s="67"/>
      <c r="E24" s="67"/>
      <c r="F24" s="67"/>
      <c r="H24" s="68"/>
      <c r="J24" s="20"/>
      <c r="M24" s="66" t="s">
        <v>48</v>
      </c>
      <c r="N24" s="67" t="s">
        <v>49</v>
      </c>
      <c r="O24" s="69"/>
      <c r="P24" s="69"/>
      <c r="Q24" s="69"/>
      <c r="R24" s="69"/>
      <c r="S24" s="69"/>
    </row>
    <row r="25" spans="2:19" s="16" customFormat="1" ht="18.75">
      <c r="B25" s="68" t="s">
        <v>50</v>
      </c>
      <c r="C25" s="69" t="s">
        <v>51</v>
      </c>
      <c r="D25" s="69"/>
      <c r="E25" s="69"/>
      <c r="F25" s="69"/>
      <c r="G25" s="69"/>
      <c r="H25" s="69"/>
      <c r="M25" s="68" t="s">
        <v>52</v>
      </c>
      <c r="N25" s="69" t="s">
        <v>53</v>
      </c>
      <c r="O25" s="69"/>
      <c r="P25" s="69"/>
      <c r="Q25" s="69"/>
      <c r="R25" s="69"/>
      <c r="S25" s="69"/>
    </row>
    <row r="26" spans="2:19" ht="21">
      <c r="B26" s="69" t="s">
        <v>54</v>
      </c>
      <c r="C26" s="69" t="s">
        <v>55</v>
      </c>
      <c r="D26" s="69"/>
      <c r="E26" s="69"/>
      <c r="F26" s="69"/>
      <c r="G26" s="69"/>
      <c r="H26" s="69"/>
      <c r="M26" s="69" t="s">
        <v>56</v>
      </c>
      <c r="N26" s="69" t="s">
        <v>57</v>
      </c>
      <c r="O26" s="69"/>
      <c r="P26" s="69"/>
      <c r="Q26" s="69"/>
      <c r="R26" s="69"/>
      <c r="S26" s="69"/>
    </row>
    <row r="27" spans="2:19" ht="21">
      <c r="B27" s="16" t="s">
        <v>54</v>
      </c>
      <c r="C27" s="68" t="s">
        <v>58</v>
      </c>
      <c r="D27" s="69"/>
      <c r="E27" s="69"/>
      <c r="F27" s="69"/>
      <c r="G27" s="69"/>
      <c r="I27" s="69"/>
      <c r="M27" s="69" t="s">
        <v>56</v>
      </c>
      <c r="N27" s="6" t="s">
        <v>73</v>
      </c>
      <c r="O27" s="69"/>
      <c r="P27" s="69"/>
      <c r="Q27" s="69"/>
      <c r="R27" s="69"/>
      <c r="S27" s="69"/>
    </row>
    <row r="28" ht="21"/>
    <row r="29" ht="21"/>
    <row r="30" ht="21"/>
    <row r="31" ht="21"/>
    <row r="33" spans="5:19" ht="21">
      <c r="E33" s="6">
        <f>SUM(E34,E42,E43,E44,E45,E53,E61)</f>
        <v>4393</v>
      </c>
      <c r="F33" s="6">
        <f aca="true" t="shared" si="8" ref="F33:S33">SUM(F34,F42,F43,F44,F45,F53,F61)</f>
        <v>1256</v>
      </c>
      <c r="G33" s="6">
        <f t="shared" si="8"/>
        <v>3137</v>
      </c>
      <c r="H33" s="6">
        <f t="shared" si="8"/>
        <v>2926</v>
      </c>
      <c r="I33" s="6">
        <f t="shared" si="8"/>
        <v>925</v>
      </c>
      <c r="J33" s="6">
        <f t="shared" si="8"/>
        <v>2001</v>
      </c>
      <c r="K33" s="6">
        <f t="shared" si="8"/>
        <v>1308</v>
      </c>
      <c r="L33" s="6">
        <f t="shared" si="8"/>
        <v>278</v>
      </c>
      <c r="M33" s="6">
        <f t="shared" si="8"/>
        <v>1030</v>
      </c>
      <c r="N33" s="6">
        <f t="shared" si="8"/>
        <v>159</v>
      </c>
      <c r="O33" s="6">
        <f t="shared" si="8"/>
        <v>53</v>
      </c>
      <c r="P33" s="6">
        <f t="shared" si="8"/>
        <v>106</v>
      </c>
      <c r="Q33" s="6">
        <f t="shared" si="8"/>
        <v>0</v>
      </c>
      <c r="R33" s="6">
        <f t="shared" si="8"/>
        <v>0</v>
      </c>
      <c r="S33" s="6">
        <f t="shared" si="8"/>
        <v>0</v>
      </c>
    </row>
    <row r="34" spans="2:10" s="70" customFormat="1" ht="21">
      <c r="B34" s="70" t="s">
        <v>59</v>
      </c>
      <c r="E34" s="70">
        <f aca="true" t="shared" si="9" ref="E34:J34">SUM(E35:E41)</f>
        <v>728</v>
      </c>
      <c r="F34" s="70">
        <f t="shared" si="9"/>
        <v>235</v>
      </c>
      <c r="G34" s="70">
        <f t="shared" si="9"/>
        <v>493</v>
      </c>
      <c r="H34" s="70">
        <f t="shared" si="9"/>
        <v>728</v>
      </c>
      <c r="I34" s="70">
        <f t="shared" si="9"/>
        <v>235</v>
      </c>
      <c r="J34" s="70">
        <f t="shared" si="9"/>
        <v>493</v>
      </c>
    </row>
    <row r="35" spans="2:10" ht="21">
      <c r="B35" s="71" t="s">
        <v>60</v>
      </c>
      <c r="E35" s="6">
        <f>SUM(F35:G35)</f>
        <v>288</v>
      </c>
      <c r="F35" s="6">
        <v>86</v>
      </c>
      <c r="G35" s="6">
        <v>202</v>
      </c>
      <c r="H35" s="6">
        <v>288</v>
      </c>
      <c r="I35" s="6">
        <v>86</v>
      </c>
      <c r="J35" s="6">
        <v>202</v>
      </c>
    </row>
    <row r="36" spans="2:10" ht="21">
      <c r="B36" s="71" t="s">
        <v>61</v>
      </c>
      <c r="E36" s="6">
        <f aca="true" t="shared" si="10" ref="E36:E41">SUM(F36:G36)</f>
        <v>168</v>
      </c>
      <c r="F36" s="6">
        <v>62</v>
      </c>
      <c r="G36" s="6">
        <v>106</v>
      </c>
      <c r="H36" s="6">
        <v>168</v>
      </c>
      <c r="I36" s="6">
        <v>62</v>
      </c>
      <c r="J36" s="6">
        <v>106</v>
      </c>
    </row>
    <row r="37" spans="2:10" ht="21">
      <c r="B37" s="71" t="s">
        <v>62</v>
      </c>
      <c r="E37" s="6">
        <f t="shared" si="10"/>
        <v>49</v>
      </c>
      <c r="F37" s="6">
        <v>14</v>
      </c>
      <c r="G37" s="6">
        <v>35</v>
      </c>
      <c r="H37" s="6">
        <v>49</v>
      </c>
      <c r="I37" s="6">
        <v>14</v>
      </c>
      <c r="J37" s="6">
        <v>35</v>
      </c>
    </row>
    <row r="38" spans="2:10" ht="21">
      <c r="B38" s="71" t="s">
        <v>63</v>
      </c>
      <c r="E38" s="6">
        <f t="shared" si="10"/>
        <v>33</v>
      </c>
      <c r="F38" s="6">
        <v>12</v>
      </c>
      <c r="G38" s="6">
        <v>21</v>
      </c>
      <c r="H38" s="6">
        <v>33</v>
      </c>
      <c r="I38" s="6">
        <v>12</v>
      </c>
      <c r="J38" s="6">
        <v>21</v>
      </c>
    </row>
    <row r="39" spans="2:10" ht="21">
      <c r="B39" s="71" t="s">
        <v>64</v>
      </c>
      <c r="E39" s="6">
        <f t="shared" si="10"/>
        <v>99</v>
      </c>
      <c r="F39" s="6">
        <v>35</v>
      </c>
      <c r="G39" s="6">
        <v>64</v>
      </c>
      <c r="H39" s="6">
        <v>99</v>
      </c>
      <c r="I39" s="6">
        <v>35</v>
      </c>
      <c r="J39" s="6">
        <v>64</v>
      </c>
    </row>
    <row r="40" spans="2:10" ht="21">
      <c r="B40" s="71" t="s">
        <v>65</v>
      </c>
      <c r="E40" s="6">
        <f t="shared" si="10"/>
        <v>58</v>
      </c>
      <c r="F40" s="6">
        <v>15</v>
      </c>
      <c r="G40" s="6">
        <v>43</v>
      </c>
      <c r="H40" s="6">
        <v>58</v>
      </c>
      <c r="I40" s="6">
        <v>15</v>
      </c>
      <c r="J40" s="6">
        <v>43</v>
      </c>
    </row>
    <row r="41" spans="2:10" ht="21">
      <c r="B41" s="71" t="s">
        <v>66</v>
      </c>
      <c r="E41" s="6">
        <f t="shared" si="10"/>
        <v>33</v>
      </c>
      <c r="F41" s="6">
        <v>11</v>
      </c>
      <c r="G41" s="6">
        <v>22</v>
      </c>
      <c r="H41" s="6">
        <v>33</v>
      </c>
      <c r="I41" s="6">
        <v>11</v>
      </c>
      <c r="J41" s="6">
        <v>22</v>
      </c>
    </row>
    <row r="42" spans="2:14" s="72" customFormat="1" ht="21">
      <c r="B42" s="72" t="s">
        <v>67</v>
      </c>
      <c r="E42" s="72">
        <f>SUM(N42)</f>
        <v>0</v>
      </c>
      <c r="F42" s="72">
        <f>SUM(O42)</f>
        <v>0</v>
      </c>
      <c r="G42" s="72">
        <f>SUM(P42)</f>
        <v>0</v>
      </c>
      <c r="N42" s="72">
        <f>SUM(O42:P42)</f>
        <v>0</v>
      </c>
    </row>
    <row r="43" spans="2:16" s="70" customFormat="1" ht="21">
      <c r="B43" s="70" t="s">
        <v>68</v>
      </c>
      <c r="E43" s="70">
        <f>SUM(O43:P43)</f>
        <v>62</v>
      </c>
      <c r="F43" s="70">
        <v>22</v>
      </c>
      <c r="G43" s="70">
        <v>40</v>
      </c>
      <c r="N43" s="70">
        <f>SUM(O43:P43)</f>
        <v>62</v>
      </c>
      <c r="O43" s="70">
        <v>22</v>
      </c>
      <c r="P43" s="70">
        <v>40</v>
      </c>
    </row>
    <row r="44" spans="2:17" s="72" customFormat="1" ht="21">
      <c r="B44" s="72" t="s">
        <v>69</v>
      </c>
      <c r="E44" s="72">
        <f>SUM(F44:G44)</f>
        <v>0</v>
      </c>
      <c r="Q44" s="72">
        <f>SUM(R44:S44)</f>
        <v>0</v>
      </c>
    </row>
    <row r="45" spans="2:16" s="70" customFormat="1" ht="21">
      <c r="B45" s="70" t="s">
        <v>70</v>
      </c>
      <c r="E45" s="70">
        <f aca="true" t="shared" si="11" ref="E45:G49">SUM(N45)</f>
        <v>97</v>
      </c>
      <c r="F45" s="70">
        <f t="shared" si="11"/>
        <v>31</v>
      </c>
      <c r="G45" s="70">
        <f t="shared" si="11"/>
        <v>66</v>
      </c>
      <c r="N45" s="70">
        <f>SUM(N46:N49)</f>
        <v>97</v>
      </c>
      <c r="O45" s="70">
        <f>SUM(O46:O49)</f>
        <v>31</v>
      </c>
      <c r="P45" s="70">
        <f>SUM(P46:P49)</f>
        <v>66</v>
      </c>
    </row>
    <row r="46" spans="2:16" ht="21">
      <c r="B46" s="71" t="s">
        <v>60</v>
      </c>
      <c r="E46" s="6">
        <f t="shared" si="11"/>
        <v>23</v>
      </c>
      <c r="F46" s="6">
        <f t="shared" si="11"/>
        <v>8</v>
      </c>
      <c r="G46" s="6">
        <f t="shared" si="11"/>
        <v>15</v>
      </c>
      <c r="N46" s="6">
        <f>SUM(O46:P46)</f>
        <v>23</v>
      </c>
      <c r="O46" s="6">
        <v>8</v>
      </c>
      <c r="P46" s="6">
        <v>15</v>
      </c>
    </row>
    <row r="47" spans="2:16" ht="21">
      <c r="B47" s="71" t="s">
        <v>61</v>
      </c>
      <c r="E47" s="6">
        <f t="shared" si="11"/>
        <v>54</v>
      </c>
      <c r="F47" s="6">
        <f t="shared" si="11"/>
        <v>17</v>
      </c>
      <c r="G47" s="6">
        <f t="shared" si="11"/>
        <v>37</v>
      </c>
      <c r="N47" s="6">
        <f>SUM(O47:P47)</f>
        <v>54</v>
      </c>
      <c r="O47" s="6">
        <v>17</v>
      </c>
      <c r="P47" s="6">
        <v>37</v>
      </c>
    </row>
    <row r="48" spans="2:16" ht="21">
      <c r="B48" s="71" t="s">
        <v>62</v>
      </c>
      <c r="E48" s="6">
        <f t="shared" si="11"/>
        <v>10</v>
      </c>
      <c r="F48" s="6">
        <f t="shared" si="11"/>
        <v>4</v>
      </c>
      <c r="G48" s="6">
        <f t="shared" si="11"/>
        <v>6</v>
      </c>
      <c r="N48" s="6">
        <f>SUM(O48:P48)</f>
        <v>10</v>
      </c>
      <c r="O48" s="6">
        <v>4</v>
      </c>
      <c r="P48" s="6">
        <v>6</v>
      </c>
    </row>
    <row r="49" spans="2:16" ht="21">
      <c r="B49" s="71" t="s">
        <v>63</v>
      </c>
      <c r="E49" s="6">
        <f t="shared" si="11"/>
        <v>10</v>
      </c>
      <c r="F49" s="6">
        <f t="shared" si="11"/>
        <v>2</v>
      </c>
      <c r="G49" s="6">
        <f t="shared" si="11"/>
        <v>8</v>
      </c>
      <c r="N49" s="6">
        <f>SUM(O49:P49)</f>
        <v>10</v>
      </c>
      <c r="O49" s="6">
        <v>2</v>
      </c>
      <c r="P49" s="6">
        <v>8</v>
      </c>
    </row>
    <row r="50" ht="21">
      <c r="B50" s="71" t="s">
        <v>64</v>
      </c>
    </row>
    <row r="51" ht="21">
      <c r="B51" s="71" t="s">
        <v>65</v>
      </c>
    </row>
    <row r="52" ht="21">
      <c r="B52" s="71" t="s">
        <v>66</v>
      </c>
    </row>
    <row r="53" spans="2:13" s="70" customFormat="1" ht="21">
      <c r="B53" s="70" t="s">
        <v>71</v>
      </c>
      <c r="E53" s="70">
        <f>SUM(E54:E60)</f>
        <v>1953</v>
      </c>
      <c r="F53" s="70">
        <f aca="true" t="shared" si="12" ref="F53:M53">SUM(F54:F60)</f>
        <v>519</v>
      </c>
      <c r="G53" s="70">
        <f t="shared" si="12"/>
        <v>1434</v>
      </c>
      <c r="H53" s="70">
        <f t="shared" si="12"/>
        <v>1196</v>
      </c>
      <c r="I53" s="70">
        <f t="shared" si="12"/>
        <v>360</v>
      </c>
      <c r="J53" s="70">
        <f t="shared" si="12"/>
        <v>836</v>
      </c>
      <c r="K53" s="70">
        <f t="shared" si="12"/>
        <v>757</v>
      </c>
      <c r="L53" s="70">
        <f t="shared" si="12"/>
        <v>159</v>
      </c>
      <c r="M53" s="70">
        <f t="shared" si="12"/>
        <v>598</v>
      </c>
    </row>
    <row r="54" spans="2:18" ht="21">
      <c r="B54" s="71" t="s">
        <v>60</v>
      </c>
      <c r="E54" s="73">
        <f>SUM(F54:G54)</f>
        <v>703</v>
      </c>
      <c r="F54" s="73">
        <f>SUM(L54,I54)</f>
        <v>150</v>
      </c>
      <c r="G54" s="73">
        <f>SUM(M54,J54)</f>
        <v>553</v>
      </c>
      <c r="H54" s="73">
        <f>SUM(I54:J54)</f>
        <v>359</v>
      </c>
      <c r="I54" s="73">
        <v>83</v>
      </c>
      <c r="J54" s="73">
        <v>276</v>
      </c>
      <c r="K54" s="73">
        <f>SUM(L54:M54)</f>
        <v>344</v>
      </c>
      <c r="L54" s="73">
        <v>67</v>
      </c>
      <c r="M54" s="73">
        <v>277</v>
      </c>
      <c r="N54" s="73"/>
      <c r="O54" s="73"/>
      <c r="P54" s="73"/>
      <c r="Q54" s="73"/>
      <c r="R54" s="73"/>
    </row>
    <row r="55" spans="2:18" ht="21">
      <c r="B55" s="71" t="s">
        <v>61</v>
      </c>
      <c r="E55" s="73">
        <f aca="true" t="shared" si="13" ref="E55:E60">SUM(F55:G55)</f>
        <v>0</v>
      </c>
      <c r="F55" s="73">
        <f aca="true" t="shared" si="14" ref="F55:G60">SUM(L55,I55)</f>
        <v>0</v>
      </c>
      <c r="G55" s="73">
        <f t="shared" si="14"/>
        <v>0</v>
      </c>
      <c r="H55" s="73">
        <f aca="true" t="shared" si="15" ref="H55:H60">SUM(I55:J55)</f>
        <v>0</v>
      </c>
      <c r="I55" s="73"/>
      <c r="J55" s="73"/>
      <c r="K55" s="73">
        <f aca="true" t="shared" si="16" ref="K55:K60">SUM(L55:M55)</f>
        <v>0</v>
      </c>
      <c r="L55" s="73"/>
      <c r="M55" s="73"/>
      <c r="N55" s="73"/>
      <c r="O55" s="73"/>
      <c r="P55" s="73"/>
      <c r="Q55" s="73"/>
      <c r="R55" s="73"/>
    </row>
    <row r="56" spans="2:18" ht="21">
      <c r="B56" s="71" t="s">
        <v>62</v>
      </c>
      <c r="E56" s="73">
        <f t="shared" si="13"/>
        <v>0</v>
      </c>
      <c r="F56" s="73">
        <f t="shared" si="14"/>
        <v>0</v>
      </c>
      <c r="G56" s="73">
        <f t="shared" si="14"/>
        <v>0</v>
      </c>
      <c r="H56" s="73">
        <f t="shared" si="15"/>
        <v>0</v>
      </c>
      <c r="I56" s="73"/>
      <c r="J56" s="73"/>
      <c r="K56" s="73">
        <f t="shared" si="16"/>
        <v>0</v>
      </c>
      <c r="L56" s="73"/>
      <c r="M56" s="73"/>
      <c r="N56" s="73"/>
      <c r="O56" s="73"/>
      <c r="P56" s="73"/>
      <c r="Q56" s="73"/>
      <c r="R56" s="73"/>
    </row>
    <row r="57" spans="2:18" ht="21">
      <c r="B57" s="71" t="s">
        <v>63</v>
      </c>
      <c r="E57" s="73">
        <f t="shared" si="13"/>
        <v>170</v>
      </c>
      <c r="F57" s="73">
        <f t="shared" si="14"/>
        <v>69</v>
      </c>
      <c r="G57" s="73">
        <f t="shared" si="14"/>
        <v>101</v>
      </c>
      <c r="H57" s="73">
        <f t="shared" si="15"/>
        <v>170</v>
      </c>
      <c r="I57" s="73">
        <v>69</v>
      </c>
      <c r="J57" s="73">
        <v>101</v>
      </c>
      <c r="K57" s="73">
        <f t="shared" si="16"/>
        <v>0</v>
      </c>
      <c r="L57" s="73"/>
      <c r="M57" s="73"/>
      <c r="N57" s="73"/>
      <c r="O57" s="73"/>
      <c r="P57" s="73"/>
      <c r="Q57" s="73"/>
      <c r="R57" s="73"/>
    </row>
    <row r="58" spans="2:18" ht="21">
      <c r="B58" s="71" t="s">
        <v>64</v>
      </c>
      <c r="E58" s="73">
        <f t="shared" si="13"/>
        <v>350</v>
      </c>
      <c r="F58" s="73">
        <f t="shared" si="14"/>
        <v>106</v>
      </c>
      <c r="G58" s="73">
        <f t="shared" si="14"/>
        <v>244</v>
      </c>
      <c r="H58" s="73">
        <f t="shared" si="15"/>
        <v>291</v>
      </c>
      <c r="I58" s="73">
        <v>91</v>
      </c>
      <c r="J58" s="73">
        <v>200</v>
      </c>
      <c r="K58" s="73">
        <f t="shared" si="16"/>
        <v>59</v>
      </c>
      <c r="L58" s="73">
        <v>15</v>
      </c>
      <c r="M58" s="73">
        <v>44</v>
      </c>
      <c r="N58" s="73"/>
      <c r="O58" s="73"/>
      <c r="P58" s="73"/>
      <c r="Q58" s="73"/>
      <c r="R58" s="73"/>
    </row>
    <row r="59" spans="2:18" ht="21">
      <c r="B59" s="71" t="s">
        <v>65</v>
      </c>
      <c r="E59" s="73">
        <f t="shared" si="13"/>
        <v>515</v>
      </c>
      <c r="F59" s="73">
        <f t="shared" si="14"/>
        <v>146</v>
      </c>
      <c r="G59" s="73">
        <f t="shared" si="14"/>
        <v>369</v>
      </c>
      <c r="H59" s="73">
        <f t="shared" si="15"/>
        <v>304</v>
      </c>
      <c r="I59" s="73">
        <v>95</v>
      </c>
      <c r="J59" s="73">
        <v>209</v>
      </c>
      <c r="K59" s="73">
        <f t="shared" si="16"/>
        <v>211</v>
      </c>
      <c r="L59" s="73">
        <v>51</v>
      </c>
      <c r="M59" s="73">
        <v>160</v>
      </c>
      <c r="N59" s="73"/>
      <c r="O59" s="73"/>
      <c r="P59" s="73"/>
      <c r="Q59" s="73"/>
      <c r="R59" s="73"/>
    </row>
    <row r="60" spans="2:18" ht="21">
      <c r="B60" s="71" t="s">
        <v>66</v>
      </c>
      <c r="E60" s="73">
        <f t="shared" si="13"/>
        <v>215</v>
      </c>
      <c r="F60" s="73">
        <f t="shared" si="14"/>
        <v>48</v>
      </c>
      <c r="G60" s="73">
        <f t="shared" si="14"/>
        <v>167</v>
      </c>
      <c r="H60" s="73">
        <f t="shared" si="15"/>
        <v>72</v>
      </c>
      <c r="I60" s="73">
        <v>22</v>
      </c>
      <c r="J60" s="73">
        <v>50</v>
      </c>
      <c r="K60" s="73">
        <f t="shared" si="16"/>
        <v>143</v>
      </c>
      <c r="L60" s="73">
        <v>26</v>
      </c>
      <c r="M60" s="73">
        <v>117</v>
      </c>
      <c r="N60" s="73"/>
      <c r="O60" s="73"/>
      <c r="P60" s="73"/>
      <c r="Q60" s="73"/>
      <c r="R60" s="73"/>
    </row>
    <row r="61" spans="2:13" s="70" customFormat="1" ht="21">
      <c r="B61" s="70" t="s">
        <v>72</v>
      </c>
      <c r="E61" s="70">
        <f aca="true" t="shared" si="17" ref="E61:G63">SUM(K61,H61)</f>
        <v>1553</v>
      </c>
      <c r="F61" s="70">
        <f t="shared" si="17"/>
        <v>449</v>
      </c>
      <c r="G61" s="70">
        <f t="shared" si="17"/>
        <v>1104</v>
      </c>
      <c r="H61" s="70">
        <f aca="true" t="shared" si="18" ref="H61:M61">SUM(H62:H68)</f>
        <v>1002</v>
      </c>
      <c r="I61" s="70">
        <f t="shared" si="18"/>
        <v>330</v>
      </c>
      <c r="J61" s="70">
        <f t="shared" si="18"/>
        <v>672</v>
      </c>
      <c r="K61" s="70">
        <f t="shared" si="18"/>
        <v>551</v>
      </c>
      <c r="L61" s="70">
        <f t="shared" si="18"/>
        <v>119</v>
      </c>
      <c r="M61" s="70">
        <f t="shared" si="18"/>
        <v>432</v>
      </c>
    </row>
    <row r="62" spans="2:18" ht="21">
      <c r="B62" s="71" t="s">
        <v>61</v>
      </c>
      <c r="E62" s="74">
        <f t="shared" si="17"/>
        <v>1206</v>
      </c>
      <c r="F62" s="74">
        <f t="shared" si="17"/>
        <v>347</v>
      </c>
      <c r="G62" s="74">
        <f t="shared" si="17"/>
        <v>859</v>
      </c>
      <c r="H62" s="73">
        <f>SUM(I62:J62)</f>
        <v>723</v>
      </c>
      <c r="I62" s="73">
        <v>240</v>
      </c>
      <c r="J62" s="73">
        <v>483</v>
      </c>
      <c r="K62" s="73">
        <f>SUM(L62:M62)</f>
        <v>483</v>
      </c>
      <c r="L62" s="73">
        <v>107</v>
      </c>
      <c r="M62" s="73">
        <v>376</v>
      </c>
      <c r="N62" s="73"/>
      <c r="O62" s="73"/>
      <c r="P62" s="73"/>
      <c r="Q62" s="73"/>
      <c r="R62" s="73"/>
    </row>
    <row r="63" spans="2:18" ht="21">
      <c r="B63" s="71" t="s">
        <v>62</v>
      </c>
      <c r="E63" s="74">
        <f t="shared" si="17"/>
        <v>347</v>
      </c>
      <c r="F63" s="74">
        <f t="shared" si="17"/>
        <v>102</v>
      </c>
      <c r="G63" s="74">
        <f t="shared" si="17"/>
        <v>245</v>
      </c>
      <c r="H63" s="73">
        <f>SUM(I63:J63)</f>
        <v>279</v>
      </c>
      <c r="I63" s="73">
        <v>90</v>
      </c>
      <c r="J63" s="73">
        <v>189</v>
      </c>
      <c r="K63" s="73">
        <f>SUM(L63:M63)</f>
        <v>68</v>
      </c>
      <c r="L63" s="73">
        <v>12</v>
      </c>
      <c r="M63" s="73">
        <v>56</v>
      </c>
      <c r="N63" s="73"/>
      <c r="O63" s="73"/>
      <c r="P63" s="73"/>
      <c r="Q63" s="73"/>
      <c r="R63" s="73"/>
    </row>
  </sheetData>
  <sheetProtection/>
  <mergeCells count="20">
    <mergeCell ref="H8:J8"/>
    <mergeCell ref="K8:M8"/>
    <mergeCell ref="N8:P8"/>
    <mergeCell ref="K9:M9"/>
    <mergeCell ref="A13:D13"/>
    <mergeCell ref="E7:G7"/>
    <mergeCell ref="H7:J7"/>
    <mergeCell ref="K7:M7"/>
    <mergeCell ref="A4:D11"/>
    <mergeCell ref="H4:S4"/>
    <mergeCell ref="T4:U11"/>
    <mergeCell ref="H5:J5"/>
    <mergeCell ref="K5:M5"/>
    <mergeCell ref="E6:G6"/>
    <mergeCell ref="H6:J6"/>
    <mergeCell ref="K6:M6"/>
    <mergeCell ref="N6:P6"/>
    <mergeCell ref="Q6:S6"/>
    <mergeCell ref="N7:P7"/>
    <mergeCell ref="Q7:S7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2015-12-28T07:24:33Z</cp:lastPrinted>
  <dcterms:created xsi:type="dcterms:W3CDTF">2015-11-16T08:31:41Z</dcterms:created>
  <dcterms:modified xsi:type="dcterms:W3CDTF">2015-12-28T07:25:55Z</dcterms:modified>
  <cp:category/>
  <cp:version/>
  <cp:contentType/>
  <cp:contentStatus/>
</cp:coreProperties>
</file>