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7" sheetId="1" r:id="rId1"/>
  </sheets>
  <definedNames>
    <definedName name="_xlnm.Print_Area" localSheetId="0">ตารางที่7!$A$1:$D$39</definedName>
  </definedNames>
  <calcPr calcId="125725"/>
</workbook>
</file>

<file path=xl/calcChain.xml><?xml version="1.0" encoding="utf-8"?>
<calcChain xmlns="http://schemas.openxmlformats.org/spreadsheetml/2006/main">
  <c r="C22" i="1"/>
  <c r="B20"/>
  <c r="B19"/>
  <c r="B18"/>
  <c r="B17"/>
  <c r="B16"/>
  <c r="D15"/>
  <c r="C15"/>
  <c r="B15" s="1"/>
  <c r="B14"/>
  <c r="B13"/>
  <c r="B12"/>
  <c r="D11"/>
  <c r="D27" s="1"/>
  <c r="C11"/>
  <c r="B11" s="1"/>
  <c r="B10"/>
  <c r="B9"/>
  <c r="B8"/>
  <c r="B7"/>
  <c r="D6"/>
  <c r="D36" s="1"/>
  <c r="C6"/>
  <c r="C35" s="1"/>
  <c r="B25" l="1"/>
  <c r="B32"/>
  <c r="B36"/>
  <c r="B33"/>
  <c r="C24"/>
  <c r="C26"/>
  <c r="C28"/>
  <c r="C30"/>
  <c r="C32"/>
  <c r="C34"/>
  <c r="C36"/>
  <c r="D23"/>
  <c r="D25"/>
  <c r="D29"/>
  <c r="D33"/>
  <c r="D35"/>
  <c r="B6"/>
  <c r="B26" s="1"/>
  <c r="C23"/>
  <c r="C25"/>
  <c r="C29"/>
  <c r="C33"/>
  <c r="D24"/>
  <c r="D26"/>
  <c r="D28"/>
  <c r="D30"/>
  <c r="D32"/>
  <c r="D34"/>
  <c r="C31" l="1"/>
  <c r="B23"/>
  <c r="B24"/>
  <c r="B28"/>
  <c r="D31"/>
  <c r="B27"/>
  <c r="B34"/>
  <c r="B35"/>
  <c r="D22"/>
  <c r="C27"/>
  <c r="B30"/>
  <c r="B29"/>
  <c r="B31" l="1"/>
  <c r="B22" s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<sst xmlns="http://schemas.openxmlformats.org/spreadsheetml/2006/main" count="40" uniqueCount="25">
  <si>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</si>
  <si>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เดือนธันวาคม พ.ศ. 2556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</si>
  <si>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</si>
  <si>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</si>
  <si>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</si>
  <si>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</si>
  <si>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</si>
  <si>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</si>
  <si>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</si>
  <si>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</si>
  <si>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</si>
  <si>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</si>
  <si>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</si>
  <si>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</si>
  <si>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</si>
  <si>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</si>
  <si>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</si>
  <si>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</si>
  <si>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</si>
  <si>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</si>
  <si>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</si>
  <si>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</si>
  <si>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</si>
  <si>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</si>
  <si>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เดือนธันวาคม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</si>
</sst>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41" fontId="3" fillId="0" borderId="0" xfId="1" applyNumberFormat="1" applyFont="1"/>
    <xf numFmtId="0" fontId="3" fillId="0" borderId="0" xfId="1" applyFont="1" applyAlignment="1">
      <alignment horizontal="center"/>
    </xf>
    <xf numFmtId="41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41" fontId="4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 applyProtection="1">
      <alignment horizontal="left" vertical="center"/>
    </xf>
    <xf numFmtId="41" fontId="4" fillId="0" borderId="0" xfId="1" applyNumberFormat="1" applyFont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187" fontId="4" fillId="0" borderId="0" xfId="1" applyNumberFormat="1" applyFont="1" applyBorder="1" applyAlignment="1" applyProtection="1">
      <alignment horizontal="left" vertical="center"/>
    </xf>
    <xf numFmtId="41" fontId="4" fillId="0" borderId="0" xfId="1" applyNumberFormat="1" applyFont="1" applyBorder="1" applyAlignment="1">
      <alignment horizontal="right"/>
    </xf>
    <xf numFmtId="188" fontId="4" fillId="0" borderId="0" xfId="1" applyNumberFormat="1" applyFont="1"/>
    <xf numFmtId="0" fontId="3" fillId="0" borderId="0" xfId="1" applyFont="1" applyBorder="1" applyAlignment="1">
      <alignment horizontal="center" vertical="center"/>
    </xf>
    <xf numFmtId="189" fontId="3" fillId="0" borderId="0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190" fontId="4" fillId="0" borderId="0" xfId="1" applyNumberFormat="1" applyFont="1" applyBorder="1" applyAlignment="1">
      <alignment horizontal="right" vertical="center"/>
    </xf>
    <xf numFmtId="0" fontId="4" fillId="0" borderId="3" xfId="1" applyFont="1" applyBorder="1" applyAlignment="1" applyProtection="1">
      <alignment horizontal="left" vertical="center"/>
    </xf>
    <xf numFmtId="190" fontId="4" fillId="0" borderId="3" xfId="1" applyNumberFormat="1" applyFont="1" applyBorder="1" applyAlignment="1">
      <alignment horizontal="right" vertical="center"/>
    </xf>
    <xf numFmtId="189" fontId="4" fillId="0" borderId="3" xfId="1" applyNumberFormat="1" applyFont="1" applyBorder="1" applyAlignment="1">
      <alignment horizontal="right" vertical="center"/>
    </xf>
    <xf numFmtId="0" fontId="6" fillId="0" borderId="0" xfId="0" applyFont="1"/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9"/>
  <sheetViews>
    <sheetView showGridLines="0" tabSelected="1" view="pageBreakPreview" topLeftCell="A28" zoomScale="80" zoomScaleNormal="75" zoomScaleSheetLayoutView="80" workbookViewId="0">
      <selection activeCell="C27" sqref="C27"/>
    </sheetView>
  </sheetViews>
  <sheetFormatPr defaultRowHeight="30.75" customHeight="1"/>
  <cols>
    <col min="1" max="1" width="40.42578125" style="2" customWidth="1"/>
    <col min="2" max="4" width="21.7109375" style="2" customWidth="1"/>
    <col min="5" max="5" width="9.140625" style="2"/>
    <col min="6" max="6" width="9.85546875" style="2" bestFit="1" customWidth="1"/>
    <col min="7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ht="9" customHeight="1">
      <c r="A3" s="1"/>
    </row>
    <row r="4" spans="1:9" s="1" customFormat="1" ht="26.1" customHeight="1">
      <c r="A4" s="5" t="s">
        <v>2</v>
      </c>
      <c r="B4" s="6" t="s">
        <v>3</v>
      </c>
      <c r="C4" s="6" t="s">
        <v>4</v>
      </c>
      <c r="D4" s="6" t="s">
        <v>5</v>
      </c>
    </row>
    <row r="5" spans="1:9" s="1" customFormat="1" ht="27.75">
      <c r="A5" s="7"/>
      <c r="B5" s="33" t="s">
        <v>6</v>
      </c>
      <c r="C5" s="33"/>
      <c r="D5" s="33"/>
    </row>
    <row r="6" spans="1:9" s="12" customFormat="1" ht="21" customHeight="1">
      <c r="A6" s="8" t="s">
        <v>7</v>
      </c>
      <c r="B6" s="9">
        <f>SUM(C6:D6)</f>
        <v>319094</v>
      </c>
      <c r="C6" s="10">
        <f>C7+C8+C9+C10+C11+C15+C20</f>
        <v>175136</v>
      </c>
      <c r="D6" s="11">
        <f>D7+D8+D9+D10+D11+D15+D20</f>
        <v>143958</v>
      </c>
    </row>
    <row r="7" spans="1:9" s="17" customFormat="1" ht="24.95" customHeight="1">
      <c r="A7" s="13" t="s">
        <v>8</v>
      </c>
      <c r="B7" s="14">
        <f>SUM(C7:D7)</f>
        <v>4397</v>
      </c>
      <c r="C7" s="15">
        <v>2447</v>
      </c>
      <c r="D7" s="15">
        <v>1950</v>
      </c>
      <c r="E7" s="16"/>
      <c r="F7" s="16"/>
      <c r="G7" s="16"/>
      <c r="H7" s="16"/>
      <c r="I7" s="16"/>
    </row>
    <row r="8" spans="1:9" s="17" customFormat="1" ht="24.95" customHeight="1">
      <c r="A8" s="2" t="s">
        <v>9</v>
      </c>
      <c r="B8" s="14">
        <f t="shared" ref="B8:B20" si="0">SUM(C8:D8)</f>
        <v>82377</v>
      </c>
      <c r="C8" s="15">
        <v>45841</v>
      </c>
      <c r="D8" s="15">
        <v>36536</v>
      </c>
      <c r="H8" s="18"/>
      <c r="I8" s="18"/>
    </row>
    <row r="9" spans="1:9" s="17" customFormat="1" ht="24.95" customHeight="1">
      <c r="A9" s="19" t="s">
        <v>10</v>
      </c>
      <c r="B9" s="14">
        <f t="shared" si="0"/>
        <v>116770</v>
      </c>
      <c r="C9" s="15">
        <v>60641</v>
      </c>
      <c r="D9" s="15">
        <v>56129</v>
      </c>
      <c r="H9" s="18"/>
      <c r="I9" s="18"/>
    </row>
    <row r="10" spans="1:9" s="17" customFormat="1" ht="24.95" customHeight="1">
      <c r="A10" s="19" t="s">
        <v>11</v>
      </c>
      <c r="B10" s="14">
        <f t="shared" si="0"/>
        <v>58570</v>
      </c>
      <c r="C10" s="15">
        <v>36808</v>
      </c>
      <c r="D10" s="15">
        <v>21762</v>
      </c>
    </row>
    <row r="11" spans="1:9" ht="24.95" customHeight="1">
      <c r="A11" s="2" t="s">
        <v>12</v>
      </c>
      <c r="B11" s="14">
        <f t="shared" si="0"/>
        <v>36512</v>
      </c>
      <c r="C11" s="20">
        <f>C12+C13+C14</f>
        <v>21317</v>
      </c>
      <c r="D11" s="20">
        <f>D12+D13+D14</f>
        <v>15195</v>
      </c>
    </row>
    <row r="12" spans="1:9" ht="24.95" customHeight="1">
      <c r="A12" s="21" t="s">
        <v>13</v>
      </c>
      <c r="B12" s="14">
        <f t="shared" si="0"/>
        <v>31482</v>
      </c>
      <c r="C12" s="15">
        <v>18989</v>
      </c>
      <c r="D12" s="15">
        <v>12493</v>
      </c>
    </row>
    <row r="13" spans="1:9" ht="24.95" customHeight="1">
      <c r="A13" s="21" t="s">
        <v>14</v>
      </c>
      <c r="B13" s="14">
        <f t="shared" si="0"/>
        <v>5030</v>
      </c>
      <c r="C13" s="15">
        <v>2328</v>
      </c>
      <c r="D13" s="15">
        <v>2702</v>
      </c>
    </row>
    <row r="14" spans="1:9" ht="24.95" customHeight="1">
      <c r="A14" s="22" t="s">
        <v>15</v>
      </c>
      <c r="B14" s="14">
        <f t="shared" si="0"/>
        <v>0</v>
      </c>
      <c r="C14" s="15">
        <v>0</v>
      </c>
      <c r="D14" s="15">
        <v>0</v>
      </c>
    </row>
    <row r="15" spans="1:9" ht="24.95" customHeight="1">
      <c r="A15" s="2" t="s">
        <v>16</v>
      </c>
      <c r="B15" s="14">
        <f t="shared" si="0"/>
        <v>20468</v>
      </c>
      <c r="C15" s="20">
        <f>C16+C17+C18</f>
        <v>8082</v>
      </c>
      <c r="D15" s="20">
        <f>D16+D17+D18</f>
        <v>12386</v>
      </c>
    </row>
    <row r="16" spans="1:9" s="17" customFormat="1" ht="24.95" customHeight="1">
      <c r="A16" s="22" t="s">
        <v>17</v>
      </c>
      <c r="B16" s="14">
        <f t="shared" si="0"/>
        <v>8048</v>
      </c>
      <c r="C16" s="14">
        <v>3049</v>
      </c>
      <c r="D16" s="14">
        <v>4999</v>
      </c>
    </row>
    <row r="17" spans="1:8" s="17" customFormat="1" ht="24.95" customHeight="1">
      <c r="A17" s="22" t="s">
        <v>18</v>
      </c>
      <c r="B17" s="14">
        <f t="shared" si="0"/>
        <v>7607</v>
      </c>
      <c r="C17" s="14">
        <v>3746</v>
      </c>
      <c r="D17" s="14">
        <v>3861</v>
      </c>
    </row>
    <row r="18" spans="1:8" s="17" customFormat="1" ht="24.95" customHeight="1">
      <c r="A18" s="22" t="s">
        <v>19</v>
      </c>
      <c r="B18" s="14">
        <f t="shared" si="0"/>
        <v>4813</v>
      </c>
      <c r="C18" s="14">
        <v>1287</v>
      </c>
      <c r="D18" s="14">
        <v>3526</v>
      </c>
    </row>
    <row r="19" spans="1:8" s="17" customFormat="1" ht="24.95" customHeight="1">
      <c r="A19" s="21" t="s">
        <v>20</v>
      </c>
      <c r="B19" s="14">
        <f t="shared" si="0"/>
        <v>0</v>
      </c>
      <c r="C19" s="23">
        <v>0</v>
      </c>
      <c r="D19" s="23">
        <v>0</v>
      </c>
    </row>
    <row r="20" spans="1:8" s="17" customFormat="1" ht="24.95" customHeight="1">
      <c r="A20" s="21" t="s">
        <v>21</v>
      </c>
      <c r="B20" s="14">
        <f t="shared" si="0"/>
        <v>0</v>
      </c>
      <c r="C20" s="23">
        <v>0</v>
      </c>
      <c r="D20" s="23">
        <v>0</v>
      </c>
    </row>
    <row r="21" spans="1:8" ht="27.75">
      <c r="B21" s="34" t="s">
        <v>22</v>
      </c>
      <c r="C21" s="34"/>
      <c r="D21" s="34"/>
      <c r="F21" s="24"/>
      <c r="G21" s="24"/>
      <c r="H21" s="24"/>
    </row>
    <row r="22" spans="1:8" ht="18.75" customHeight="1">
      <c r="A22" s="25" t="s">
        <v>7</v>
      </c>
      <c r="B22" s="26">
        <f>SUM(B23:B27,B31)</f>
        <v>99.98</v>
      </c>
      <c r="C22" s="26">
        <f>SUM(C23:C27,C31)</f>
        <v>100.02000000000001</v>
      </c>
      <c r="D22" s="26">
        <f>SUM(D23:D27,D31)</f>
        <v>99.97999999999999</v>
      </c>
      <c r="F22" s="24"/>
      <c r="G22" s="24"/>
      <c r="H22" s="24"/>
    </row>
    <row r="23" spans="1:8" ht="24.95" customHeight="1">
      <c r="A23" s="13" t="s">
        <v>8</v>
      </c>
      <c r="B23" s="27">
        <f>+B7/$B$6*100</f>
        <v>1.3779638601791322</v>
      </c>
      <c r="C23" s="27">
        <f t="shared" ref="C23:C36" si="1">+C7/$C$6*100</f>
        <v>1.3971998903709117</v>
      </c>
      <c r="D23" s="27">
        <f>+D7/$D$6*100-0.02</f>
        <v>1.3345617471762596</v>
      </c>
      <c r="F23" s="24"/>
      <c r="G23" s="24"/>
      <c r="H23" s="24"/>
    </row>
    <row r="24" spans="1:8" ht="24.95" customHeight="1">
      <c r="A24" s="2" t="s">
        <v>9</v>
      </c>
      <c r="B24" s="27">
        <f t="shared" ref="B24:B30" si="2">+B8/$B$6*100</f>
        <v>25.815903777570249</v>
      </c>
      <c r="C24" s="27">
        <f t="shared" si="1"/>
        <v>26.174515804860221</v>
      </c>
      <c r="D24" s="27">
        <f>+D8/$D$6*100</f>
        <v>25.379624612734268</v>
      </c>
      <c r="F24" s="24"/>
      <c r="G24" s="24"/>
      <c r="H24" s="24"/>
    </row>
    <row r="25" spans="1:8" ht="24.95" customHeight="1">
      <c r="A25" s="19" t="s">
        <v>10</v>
      </c>
      <c r="B25" s="27">
        <f t="shared" si="2"/>
        <v>36.594232420540656</v>
      </c>
      <c r="C25" s="27">
        <f>+C9/$C$6*100</f>
        <v>34.625091357573545</v>
      </c>
      <c r="D25" s="27">
        <f>+D9/$D$6*100</f>
        <v>38.989844260131427</v>
      </c>
      <c r="F25" s="24"/>
      <c r="G25" s="24"/>
      <c r="H25" s="24"/>
    </row>
    <row r="26" spans="1:8" ht="24.95" customHeight="1">
      <c r="A26" s="19" t="s">
        <v>11</v>
      </c>
      <c r="B26" s="27">
        <f>+B10/$B$6*100-0.02</f>
        <v>18.335092856650391</v>
      </c>
      <c r="C26" s="27">
        <f>+C10/$C$6*100</f>
        <v>21.016809793531884</v>
      </c>
      <c r="D26" s="27">
        <f t="shared" ref="D26:D36" si="3">+D10/$D$6*100</f>
        <v>15.116909098487058</v>
      </c>
      <c r="F26" s="24"/>
      <c r="G26" s="24"/>
      <c r="H26" s="24"/>
    </row>
    <row r="27" spans="1:8" ht="24.95" customHeight="1">
      <c r="A27" s="2" t="s">
        <v>12</v>
      </c>
      <c r="B27" s="27">
        <f>+B11/$B$6*100</f>
        <v>11.442396284480436</v>
      </c>
      <c r="C27" s="27">
        <f>SUM(C28:C30)</f>
        <v>12.171683720080393</v>
      </c>
      <c r="D27" s="27">
        <f t="shared" si="3"/>
        <v>10.555161922227315</v>
      </c>
      <c r="F27" s="24"/>
      <c r="G27" s="24"/>
      <c r="H27" s="24"/>
    </row>
    <row r="28" spans="1:8" ht="24.95" customHeight="1">
      <c r="A28" s="21" t="s">
        <v>13</v>
      </c>
      <c r="B28" s="27">
        <f t="shared" si="2"/>
        <v>9.8660582774981673</v>
      </c>
      <c r="C28" s="27">
        <f>(+C12/$C$6*100)</f>
        <v>10.842431025031974</v>
      </c>
      <c r="D28" s="27">
        <f t="shared" si="3"/>
        <v>8.6782255935759043</v>
      </c>
      <c r="F28" s="24"/>
      <c r="G28" s="24"/>
      <c r="H28" s="24"/>
    </row>
    <row r="29" spans="1:8" ht="24.95" customHeight="1">
      <c r="A29" s="21" t="s">
        <v>14</v>
      </c>
      <c r="B29" s="27">
        <f t="shared" si="2"/>
        <v>1.5763380069822686</v>
      </c>
      <c r="C29" s="27">
        <f t="shared" si="1"/>
        <v>1.3292526950484196</v>
      </c>
      <c r="D29" s="27">
        <f>+D13/$D$6*100</f>
        <v>1.8769363286514122</v>
      </c>
      <c r="F29" s="24"/>
      <c r="G29" s="24"/>
      <c r="H29" s="24"/>
    </row>
    <row r="30" spans="1:8" ht="24.95" customHeight="1">
      <c r="A30" s="22" t="s">
        <v>15</v>
      </c>
      <c r="B30" s="27">
        <f t="shared" si="2"/>
        <v>0</v>
      </c>
      <c r="C30" s="27">
        <f t="shared" si="1"/>
        <v>0</v>
      </c>
      <c r="D30" s="27">
        <f>+D14/$D$6*100</f>
        <v>0</v>
      </c>
      <c r="F30" s="24"/>
      <c r="G30" s="24"/>
      <c r="H30" s="24"/>
    </row>
    <row r="31" spans="1:8" ht="24.95" customHeight="1">
      <c r="A31" s="2" t="s">
        <v>16</v>
      </c>
      <c r="B31" s="27">
        <f>SUM(B32:B34)</f>
        <v>6.4144108005791391</v>
      </c>
      <c r="C31" s="27">
        <f>SUM(C32:C34)</f>
        <v>4.6346994335830445</v>
      </c>
      <c r="D31" s="27">
        <f>SUM(D32:D34)</f>
        <v>8.6038983592436686</v>
      </c>
      <c r="F31" s="24"/>
      <c r="G31" s="24"/>
      <c r="H31" s="24"/>
    </row>
    <row r="32" spans="1:8" ht="24.95" customHeight="1">
      <c r="A32" s="22" t="s">
        <v>17</v>
      </c>
      <c r="B32" s="27">
        <f>+B16/$B$6*100</f>
        <v>2.5221408111716297</v>
      </c>
      <c r="C32" s="27">
        <f>+C16/$C$6*100+0.02</f>
        <v>1.7609327608258725</v>
      </c>
      <c r="D32" s="27">
        <f t="shared" si="3"/>
        <v>3.4725406021200627</v>
      </c>
      <c r="F32" s="24"/>
      <c r="G32" s="24"/>
      <c r="H32" s="24"/>
    </row>
    <row r="33" spans="1:8" ht="24.95" customHeight="1">
      <c r="A33" s="22" t="s">
        <v>18</v>
      </c>
      <c r="B33" s="27">
        <f>+B17/$B$6*100</f>
        <v>2.3839370216926672</v>
      </c>
      <c r="C33" s="27">
        <f t="shared" si="1"/>
        <v>2.1389091905718987</v>
      </c>
      <c r="D33" s="27">
        <f t="shared" si="3"/>
        <v>2.6820322594089943</v>
      </c>
      <c r="F33" s="24"/>
      <c r="G33" s="24"/>
      <c r="H33" s="24"/>
    </row>
    <row r="34" spans="1:8" ht="24.95" customHeight="1">
      <c r="A34" s="22" t="s">
        <v>19</v>
      </c>
      <c r="B34" s="27">
        <f>+B18/$B$6*100</f>
        <v>1.5083329677148427</v>
      </c>
      <c r="C34" s="27">
        <f t="shared" si="1"/>
        <v>0.73485748218527314</v>
      </c>
      <c r="D34" s="27">
        <f>+D18/$D$6*100</f>
        <v>2.4493254977146113</v>
      </c>
      <c r="F34" s="24"/>
      <c r="G34" s="24"/>
      <c r="H34" s="24"/>
    </row>
    <row r="35" spans="1:8" ht="24.95" customHeight="1">
      <c r="A35" s="21" t="s">
        <v>20</v>
      </c>
      <c r="B35" s="28">
        <f>+B19/$B$6*100</f>
        <v>0</v>
      </c>
      <c r="C35" s="27">
        <f t="shared" si="1"/>
        <v>0</v>
      </c>
      <c r="D35" s="27">
        <f t="shared" si="3"/>
        <v>0</v>
      </c>
      <c r="F35" s="24"/>
      <c r="G35" s="24"/>
      <c r="H35" s="24"/>
    </row>
    <row r="36" spans="1:8" ht="24.95" customHeight="1">
      <c r="A36" s="29" t="s">
        <v>21</v>
      </c>
      <c r="B36" s="30">
        <f>+B20/$B$6*100</f>
        <v>0</v>
      </c>
      <c r="C36" s="31">
        <f t="shared" si="1"/>
        <v>0</v>
      </c>
      <c r="D36" s="31">
        <f t="shared" si="3"/>
        <v>0</v>
      </c>
      <c r="F36" s="24"/>
      <c r="G36" s="24"/>
      <c r="H36" s="24"/>
    </row>
    <row r="37" spans="1:8" ht="8.25" customHeight="1">
      <c r="B37" s="24"/>
      <c r="C37" s="24"/>
      <c r="D37" s="24"/>
    </row>
    <row r="38" spans="1:8" s="32" customFormat="1" ht="24" customHeight="1">
      <c r="A38" s="32" t="s">
        <v>23</v>
      </c>
    </row>
    <row r="39" spans="1:8" s="32" customFormat="1" ht="23.25" customHeight="1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2015-12-16T06:43:25Z</dcterms:created>
  <dcterms:modified xsi:type="dcterms:W3CDTF">2015-12-16T07:04:01Z</dcterms:modified>
</cp:coreProperties>
</file>