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7" sheetId="22" r:id="rId1"/>
  </sheets>
  <definedNames>
    <definedName name="_xlnm.Print_Area" localSheetId="0">ตารางที่7!$A$1:$D$39</definedName>
  </definedNames>
  <calcPr calcId="124519"/>
</workbook>
</file>

<file path=xl/calcChain.xml><?xml version="1.0" encoding="utf-8"?>
<calcChain xmlns="http://schemas.openxmlformats.org/spreadsheetml/2006/main">
  <c r="B18" i="22"/>
  <c r="B8"/>
  <c r="D11"/>
  <c r="C11"/>
  <c r="D15"/>
  <c r="C15"/>
  <c r="B11" l="1"/>
  <c r="B20" l="1"/>
  <c r="B19"/>
  <c r="B17"/>
  <c r="B16"/>
  <c r="B14"/>
  <c r="B13"/>
  <c r="B10"/>
  <c r="B9"/>
  <c r="B7"/>
  <c r="D6" l="1"/>
  <c r="D24" s="1"/>
  <c r="C6"/>
  <c r="B12"/>
  <c r="B15"/>
  <c r="C28" l="1"/>
  <c r="C32"/>
  <c r="C34"/>
  <c r="C26"/>
  <c r="C36"/>
  <c r="C25"/>
  <c r="C35"/>
  <c r="C33"/>
  <c r="C24"/>
  <c r="C23"/>
  <c r="C29"/>
  <c r="C30"/>
  <c r="B6"/>
  <c r="D26"/>
  <c r="D25"/>
  <c r="D28"/>
  <c r="D29"/>
  <c r="D32"/>
  <c r="D23"/>
  <c r="D36"/>
  <c r="D27"/>
  <c r="D33"/>
  <c r="D35"/>
  <c r="D34"/>
  <c r="D30"/>
  <c r="B27" l="1"/>
  <c r="B34"/>
  <c r="B32"/>
  <c r="B33"/>
  <c r="C31"/>
  <c r="D31"/>
  <c r="C27"/>
  <c r="D22"/>
  <c r="B26"/>
  <c r="B23"/>
  <c r="B25"/>
  <c r="B28"/>
  <c r="B24"/>
  <c r="B29"/>
  <c r="B30"/>
  <c r="B35"/>
  <c r="B36"/>
  <c r="C22" l="1"/>
  <c r="B3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<sst xmlns="http://schemas.openxmlformats.org/spreadsheetml/2006/main" count="40" uniqueCount="25">
  <si>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</si>
  <si>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</si>
  <si>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</si>
  <si>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</si>
  <si>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</si>
  <si>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</si>
  <si>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</si>
  <si>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</si>
  <si>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</si>
  <si>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</si>
  <si>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</si>
  <si>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</si>
  <si>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</si>
  <si>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</si>
  <si>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</si>
  <si>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</si>
  <si>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</si>
  <si>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</si>
  <si>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</si>
  <si>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</si>
  <si>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</si>
  <si>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</si>
  <si>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</si>
  <si>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2557</t>
  </si>
  <si>
    <t xml:space="preserve">                     เดือนธันวาคม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</si>
</sst>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topLeftCell="A19" zoomScale="80" zoomScaleNormal="75" zoomScaleSheetLayoutView="80" workbookViewId="0">
      <selection activeCell="M16" sqref="M16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9"/>
      <c r="B5" s="33" t="s">
        <v>20</v>
      </c>
      <c r="C5" s="33"/>
      <c r="D5" s="33"/>
    </row>
    <row r="6" spans="1:6" s="8" customFormat="1" ht="21" customHeight="1">
      <c r="A6" s="28" t="s">
        <v>3</v>
      </c>
      <c r="B6" s="30">
        <f>SUM(C6:D6)</f>
        <v>314972</v>
      </c>
      <c r="C6" s="31">
        <f>C7+C8+C9+C10+C11+C15+C20</f>
        <v>172885</v>
      </c>
      <c r="D6" s="26">
        <f>D7+D8+D9+D10+D11+D15+D20</f>
        <v>142087</v>
      </c>
    </row>
    <row r="7" spans="1:6" s="11" customFormat="1" ht="24.95" customHeight="1">
      <c r="A7" s="14" t="s">
        <v>7</v>
      </c>
      <c r="B7" s="15">
        <f>SUM(C7:D7)</f>
        <v>5280</v>
      </c>
      <c r="C7" s="16">
        <v>1030</v>
      </c>
      <c r="D7" s="16">
        <v>4250</v>
      </c>
      <c r="E7" s="9"/>
      <c r="F7" s="9"/>
    </row>
    <row r="8" spans="1:6" s="11" customFormat="1" ht="24.95" customHeight="1">
      <c r="A8" s="4" t="s">
        <v>6</v>
      </c>
      <c r="B8" s="15">
        <f>SUM(C8:D8)</f>
        <v>90089</v>
      </c>
      <c r="C8" s="16">
        <v>52571</v>
      </c>
      <c r="D8" s="16">
        <v>37518</v>
      </c>
      <c r="F8" s="10"/>
    </row>
    <row r="9" spans="1:6" s="11" customFormat="1" ht="24.95" customHeight="1">
      <c r="A9" s="12" t="s">
        <v>8</v>
      </c>
      <c r="B9" s="15">
        <f t="shared" ref="B9:B20" si="0">SUM(C9:D9)</f>
        <v>107569</v>
      </c>
      <c r="C9" s="16">
        <v>57187</v>
      </c>
      <c r="D9" s="16">
        <v>50382</v>
      </c>
      <c r="F9" s="10"/>
    </row>
    <row r="10" spans="1:6" s="11" customFormat="1" ht="24.95" customHeight="1">
      <c r="A10" s="12" t="s">
        <v>9</v>
      </c>
      <c r="B10" s="15">
        <f t="shared" si="0"/>
        <v>46940</v>
      </c>
      <c r="C10" s="16">
        <v>28622</v>
      </c>
      <c r="D10" s="16">
        <v>18318</v>
      </c>
    </row>
    <row r="11" spans="1:6" ht="24.95" customHeight="1">
      <c r="A11" s="4" t="s">
        <v>10</v>
      </c>
      <c r="B11" s="15">
        <f t="shared" si="0"/>
        <v>38488</v>
      </c>
      <c r="C11" s="17">
        <f>C12+C13+C14</f>
        <v>20439</v>
      </c>
      <c r="D11" s="17">
        <f>D12+D13+D14</f>
        <v>18049</v>
      </c>
    </row>
    <row r="12" spans="1:6" ht="24.95" customHeight="1">
      <c r="A12" s="18" t="s">
        <v>11</v>
      </c>
      <c r="B12" s="15">
        <f t="shared" si="0"/>
        <v>33094</v>
      </c>
      <c r="C12" s="16">
        <v>16383</v>
      </c>
      <c r="D12" s="16">
        <v>16711</v>
      </c>
    </row>
    <row r="13" spans="1:6" ht="24.95" customHeight="1">
      <c r="A13" s="18" t="s">
        <v>12</v>
      </c>
      <c r="B13" s="15">
        <f t="shared" si="0"/>
        <v>5394</v>
      </c>
      <c r="C13" s="16">
        <v>4056</v>
      </c>
      <c r="D13" s="16">
        <v>1338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0"/>
        <v>26606</v>
      </c>
      <c r="C15" s="17">
        <f>C16+C17+C18</f>
        <v>13036</v>
      </c>
      <c r="D15" s="17">
        <f>D16+D17+D18</f>
        <v>13570</v>
      </c>
    </row>
    <row r="16" spans="1:6" s="11" customFormat="1" ht="24.95" customHeight="1">
      <c r="A16" s="19" t="s">
        <v>14</v>
      </c>
      <c r="B16" s="15">
        <f t="shared" si="0"/>
        <v>14727</v>
      </c>
      <c r="C16" s="15">
        <v>7747</v>
      </c>
      <c r="D16" s="15">
        <v>6980</v>
      </c>
    </row>
    <row r="17" spans="1:4" s="11" customFormat="1" ht="24.95" customHeight="1">
      <c r="A17" s="19" t="s">
        <v>15</v>
      </c>
      <c r="B17" s="15">
        <f t="shared" si="0"/>
        <v>6222</v>
      </c>
      <c r="C17" s="15">
        <v>4061</v>
      </c>
      <c r="D17" s="15">
        <v>2161</v>
      </c>
    </row>
    <row r="18" spans="1:4" s="11" customFormat="1" ht="24.95" customHeight="1">
      <c r="A18" s="19" t="s">
        <v>16</v>
      </c>
      <c r="B18" s="15">
        <f t="shared" si="0"/>
        <v>5657</v>
      </c>
      <c r="C18" s="15">
        <v>1228</v>
      </c>
      <c r="D18" s="15">
        <v>4429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7" t="s">
        <v>3</v>
      </c>
      <c r="B22" s="21">
        <f>SUM(B23:B27,B31)</f>
        <v>99.960000000000008</v>
      </c>
      <c r="C22" s="21">
        <f>SUM(C23:C27,C31)</f>
        <v>100.00000000000001</v>
      </c>
      <c r="D22" s="21">
        <f>SUM(D23:D27,D31)</f>
        <v>99.97999999999999</v>
      </c>
    </row>
    <row r="23" spans="1:4" ht="24.95" customHeight="1">
      <c r="A23" s="14" t="s">
        <v>7</v>
      </c>
      <c r="B23" s="22">
        <f>+B7/$B$6*100</f>
        <v>1.6763394841446222</v>
      </c>
      <c r="C23" s="22">
        <f t="shared" ref="C23:C36" si="1">+C7/$C$6*100</f>
        <v>0.59577175579142205</v>
      </c>
      <c r="D23" s="22">
        <f>+D7/$D$6*100</f>
        <v>2.9911251557144567</v>
      </c>
    </row>
    <row r="24" spans="1:4" ht="24.95" customHeight="1">
      <c r="A24" s="4" t="s">
        <v>6</v>
      </c>
      <c r="B24" s="22">
        <f t="shared" ref="B24:B30" si="2">+B8/$B$6*100</f>
        <v>28.602224959678956</v>
      </c>
      <c r="C24" s="22">
        <f t="shared" si="1"/>
        <v>30.408074731758106</v>
      </c>
      <c r="D24" s="22">
        <f>+D8/$D$6*100</f>
        <v>26.404949080492941</v>
      </c>
    </row>
    <row r="25" spans="1:4" ht="24.95" customHeight="1">
      <c r="A25" s="12" t="s">
        <v>8</v>
      </c>
      <c r="B25" s="22">
        <f t="shared" si="2"/>
        <v>34.151924615521381</v>
      </c>
      <c r="C25" s="22">
        <f>+C9/$C$6*100</f>
        <v>33.078057668392283</v>
      </c>
      <c r="D25" s="22">
        <f>+D9/$D$6*100</f>
        <v>35.458557081224882</v>
      </c>
    </row>
    <row r="26" spans="1:4" ht="24.95" customHeight="1">
      <c r="A26" s="12" t="s">
        <v>9</v>
      </c>
      <c r="B26" s="22">
        <f>+B10/$B$6*100</f>
        <v>14.902912004876622</v>
      </c>
      <c r="C26" s="22">
        <f>+C10/$C$6*100</f>
        <v>16.555513780836971</v>
      </c>
      <c r="D26" s="22">
        <f t="shared" ref="D26:D36" si="3">+D10/$D$6*100</f>
        <v>12.89210131820645</v>
      </c>
    </row>
    <row r="27" spans="1:4" ht="24.95" customHeight="1">
      <c r="A27" s="4" t="s">
        <v>10</v>
      </c>
      <c r="B27" s="22">
        <f>+B11/$B$6*100</f>
        <v>12.219498876090572</v>
      </c>
      <c r="C27" s="22">
        <f>SUM(C28:C30)</f>
        <v>11.822309627787257</v>
      </c>
      <c r="D27" s="22">
        <f t="shared" si="3"/>
        <v>12.702780690703582</v>
      </c>
    </row>
    <row r="28" spans="1:4" ht="24.95" customHeight="1">
      <c r="A28" s="18" t="s">
        <v>11</v>
      </c>
      <c r="B28" s="22">
        <f t="shared" si="2"/>
        <v>10.506965698538282</v>
      </c>
      <c r="C28" s="22">
        <f>(+C12/$C$6*100)</f>
        <v>9.4762414321658905</v>
      </c>
      <c r="D28" s="22">
        <f t="shared" si="3"/>
        <v>11.761104112269244</v>
      </c>
    </row>
    <row r="29" spans="1:4" ht="24.95" customHeight="1">
      <c r="A29" s="18" t="s">
        <v>12</v>
      </c>
      <c r="B29" s="22">
        <f t="shared" si="2"/>
        <v>1.7125331775522903</v>
      </c>
      <c r="C29" s="22">
        <f t="shared" si="1"/>
        <v>2.3460681956213669</v>
      </c>
      <c r="D29" s="22">
        <f>+D13/$D$6*100</f>
        <v>0.9416765784343395</v>
      </c>
    </row>
    <row r="30" spans="1:4" ht="24.95" customHeight="1">
      <c r="A30" s="19" t="s">
        <v>19</v>
      </c>
      <c r="B30" s="22">
        <f t="shared" si="2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8.4071000596878438</v>
      </c>
      <c r="C31" s="22">
        <f>SUM(C32:C34)</f>
        <v>7.540272435433959</v>
      </c>
      <c r="D31" s="22">
        <f>SUM(D32:D34)-0.02</f>
        <v>9.5304866736576894</v>
      </c>
    </row>
    <row r="32" spans="1:4" ht="24.95" customHeight="1">
      <c r="A32" s="19" t="s">
        <v>14</v>
      </c>
      <c r="B32" s="22">
        <f>+B16/$B$6*100-0.04</f>
        <v>4.6356537089011081</v>
      </c>
      <c r="C32" s="22">
        <f>+C16/$C$6*100</f>
        <v>4.4810133904040264</v>
      </c>
      <c r="D32" s="22">
        <f t="shared" si="3"/>
        <v>4.9124831969145664</v>
      </c>
    </row>
    <row r="33" spans="1:4" ht="24.95" customHeight="1">
      <c r="A33" s="19" t="s">
        <v>15</v>
      </c>
      <c r="B33" s="22">
        <f>+B17/$B$6*100</f>
        <v>1.9754136875658788</v>
      </c>
      <c r="C33" s="22">
        <f t="shared" si="1"/>
        <v>2.3489602915232668</v>
      </c>
      <c r="D33" s="22">
        <f t="shared" si="3"/>
        <v>1.5208991674115153</v>
      </c>
    </row>
    <row r="34" spans="1:4" ht="24.95" customHeight="1">
      <c r="A34" s="19" t="s">
        <v>16</v>
      </c>
      <c r="B34" s="22">
        <f>+B18/$B$6*100</f>
        <v>1.7960326632208576</v>
      </c>
      <c r="C34" s="22">
        <f t="shared" si="1"/>
        <v>0.71029875350666627</v>
      </c>
      <c r="D34" s="22">
        <f>+D18/$D$6*100</f>
        <v>3.1171043093316064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3"/>
        <v>0</v>
      </c>
    </row>
    <row r="36" spans="1:4" ht="24.95" customHeight="1">
      <c r="A36" s="23" t="s">
        <v>18</v>
      </c>
      <c r="B36" s="27">
        <f>+B20/$B$6*100</f>
        <v>0</v>
      </c>
      <c r="C36" s="24">
        <f t="shared" si="1"/>
        <v>0</v>
      </c>
      <c r="D36" s="24">
        <f t="shared" si="3"/>
        <v>0</v>
      </c>
    </row>
    <row r="37" spans="1:4" ht="8.25" customHeight="1">
      <c r="B37" s="13"/>
      <c r="C37" s="13"/>
      <c r="D37" s="13"/>
    </row>
    <row r="38" spans="1:4" s="32" customFormat="1" ht="24" customHeight="1">
      <c r="A38" s="32" t="s">
        <v>22</v>
      </c>
    </row>
    <row r="39" spans="1:4" s="32" customFormat="1" ht="23.25" customHeight="1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2015-11-25T07:07:36Z</dcterms:modified>
</cp:coreProperties>
</file>