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ตารางที่5" sheetId="1" r:id="rId1"/>
  </sheets>
  <definedNames>
    <definedName name="_xlnm.Print_Area" localSheetId="0">ตารางที่5!$A$1:$M$48</definedName>
  </definedNames>
  <calcPr calcId="125725"/>
</workbook>
</file>

<file path=xl/calcChain.xml><?xml version="1.0" encoding="utf-8"?>
<calcChain xmlns="http://schemas.openxmlformats.org/spreadsheetml/2006/main">
  <c r="C45" i="1"/>
  <c r="D45"/>
  <c r="E45"/>
  <c r="F45"/>
  <c r="H45"/>
  <c r="I45"/>
  <c r="J45"/>
  <c r="K45"/>
  <c r="L45"/>
  <c r="C44"/>
  <c r="D44"/>
  <c r="E44"/>
  <c r="F44"/>
  <c r="H44"/>
  <c r="I44"/>
  <c r="J44"/>
  <c r="K44"/>
  <c r="L44"/>
  <c r="C43"/>
  <c r="D43"/>
  <c r="E43"/>
  <c r="F43"/>
  <c r="G43"/>
  <c r="H43"/>
  <c r="I43"/>
  <c r="J43"/>
  <c r="K43"/>
  <c r="L43"/>
  <c r="C42"/>
  <c r="D42"/>
  <c r="E42"/>
  <c r="F42"/>
  <c r="G42"/>
  <c r="H42"/>
  <c r="I42"/>
  <c r="J42"/>
  <c r="K42"/>
  <c r="L42"/>
  <c r="C41"/>
  <c r="D41"/>
  <c r="E41"/>
  <c r="F41"/>
  <c r="G41"/>
  <c r="H41"/>
  <c r="I41"/>
  <c r="J41"/>
  <c r="K41"/>
  <c r="L41"/>
  <c r="C40"/>
  <c r="D40"/>
  <c r="E40"/>
  <c r="F40"/>
  <c r="G40"/>
  <c r="H40"/>
  <c r="I40"/>
  <c r="J40"/>
  <c r="K40"/>
  <c r="L40"/>
  <c r="C39"/>
  <c r="D39"/>
  <c r="E39"/>
  <c r="F39"/>
  <c r="G39"/>
  <c r="H39"/>
  <c r="I39"/>
  <c r="J39"/>
  <c r="K39"/>
  <c r="L39"/>
  <c r="C38"/>
  <c r="D38"/>
  <c r="E38"/>
  <c r="F38"/>
  <c r="G38"/>
  <c r="H38"/>
  <c r="I38"/>
  <c r="J38"/>
  <c r="K38"/>
  <c r="L38"/>
  <c r="C37"/>
  <c r="D37"/>
  <c r="E37"/>
  <c r="F37"/>
  <c r="G37"/>
  <c r="H37"/>
  <c r="I37"/>
  <c r="J37"/>
  <c r="K37"/>
  <c r="L37"/>
  <c r="C36"/>
  <c r="D36"/>
  <c r="E36"/>
  <c r="F36"/>
  <c r="G36"/>
  <c r="H36"/>
  <c r="I36"/>
  <c r="J36"/>
  <c r="K36"/>
  <c r="L36"/>
  <c r="C33"/>
  <c r="D33"/>
  <c r="E33"/>
  <c r="F33"/>
  <c r="G33"/>
  <c r="H33"/>
  <c r="I33"/>
  <c r="J33"/>
  <c r="K33"/>
  <c r="B33"/>
  <c r="C32"/>
  <c r="D32"/>
  <c r="E32"/>
  <c r="F32"/>
  <c r="G32"/>
  <c r="H32"/>
  <c r="I32"/>
  <c r="J32"/>
  <c r="K32"/>
  <c r="L32"/>
  <c r="M32"/>
  <c r="N32"/>
  <c r="O32"/>
  <c r="P32"/>
  <c r="C31"/>
  <c r="D31"/>
  <c r="E31"/>
  <c r="F31"/>
  <c r="H31"/>
  <c r="I31"/>
  <c r="J31"/>
  <c r="K31"/>
  <c r="L31"/>
  <c r="C30"/>
  <c r="D30"/>
  <c r="E30"/>
  <c r="F30"/>
  <c r="G30"/>
  <c r="H30"/>
  <c r="I30"/>
  <c r="J30"/>
  <c r="K30"/>
  <c r="L30"/>
  <c r="C29"/>
  <c r="D29"/>
  <c r="E29"/>
  <c r="F29"/>
  <c r="G29"/>
  <c r="H29"/>
  <c r="I29"/>
  <c r="J29"/>
  <c r="K29"/>
  <c r="L29"/>
  <c r="L34"/>
  <c r="H5"/>
  <c r="C5" s="1"/>
  <c r="I5"/>
  <c r="D5" s="1"/>
  <c r="J5"/>
  <c r="E5" s="1"/>
  <c r="K5"/>
  <c r="F5" s="1"/>
  <c r="M5"/>
  <c r="L5" s="1"/>
  <c r="N5"/>
  <c r="O5"/>
  <c r="P5"/>
  <c r="C6"/>
  <c r="D6"/>
  <c r="E6"/>
  <c r="F6"/>
  <c r="G6"/>
  <c r="L6"/>
  <c r="C7"/>
  <c r="B7" s="1"/>
  <c r="D7"/>
  <c r="E7"/>
  <c r="F7"/>
  <c r="G7"/>
  <c r="L7"/>
  <c r="C8"/>
  <c r="B8" s="1"/>
  <c r="D8"/>
  <c r="E8"/>
  <c r="F8"/>
  <c r="G8"/>
  <c r="L8"/>
  <c r="C9"/>
  <c r="B9" s="1"/>
  <c r="D9"/>
  <c r="E9"/>
  <c r="F9"/>
  <c r="G9"/>
  <c r="L9"/>
  <c r="C10"/>
  <c r="B10" s="1"/>
  <c r="D10"/>
  <c r="E10"/>
  <c r="F10"/>
  <c r="G10"/>
  <c r="L10"/>
  <c r="C11"/>
  <c r="B11" s="1"/>
  <c r="D11"/>
  <c r="E11"/>
  <c r="F11"/>
  <c r="G11"/>
  <c r="L11"/>
  <c r="C12"/>
  <c r="B12" s="1"/>
  <c r="D12"/>
  <c r="E12"/>
  <c r="F12"/>
  <c r="G12"/>
  <c r="L12"/>
  <c r="C14"/>
  <c r="B14" s="1"/>
  <c r="D14"/>
  <c r="E14"/>
  <c r="F14"/>
  <c r="G14"/>
  <c r="L14"/>
  <c r="C15"/>
  <c r="B15" s="1"/>
  <c r="D15"/>
  <c r="E15"/>
  <c r="F15"/>
  <c r="G15"/>
  <c r="L15"/>
  <c r="C16"/>
  <c r="B16" s="1"/>
  <c r="D16"/>
  <c r="E16"/>
  <c r="F16"/>
  <c r="G16"/>
  <c r="L16"/>
  <c r="C17"/>
  <c r="B17" s="1"/>
  <c r="D17"/>
  <c r="E17"/>
  <c r="F17"/>
  <c r="G17"/>
  <c r="L17"/>
  <c r="C18"/>
  <c r="B18" s="1"/>
  <c r="D18"/>
  <c r="E18"/>
  <c r="F18"/>
  <c r="G18"/>
  <c r="L18"/>
  <c r="C19"/>
  <c r="B19" s="1"/>
  <c r="D19"/>
  <c r="E19"/>
  <c r="F19"/>
  <c r="G19"/>
  <c r="L19"/>
  <c r="C20"/>
  <c r="B20" s="1"/>
  <c r="D20"/>
  <c r="E20"/>
  <c r="F20"/>
  <c r="G20"/>
  <c r="L20"/>
  <c r="C21"/>
  <c r="B21" s="1"/>
  <c r="D21"/>
  <c r="E21"/>
  <c r="F21"/>
  <c r="G21"/>
  <c r="L21"/>
  <c r="C22"/>
  <c r="B22" s="1"/>
  <c r="D22"/>
  <c r="E22"/>
  <c r="F22"/>
  <c r="G22"/>
  <c r="L22"/>
  <c r="C23"/>
  <c r="B23" s="1"/>
  <c r="D23"/>
  <c r="E23"/>
  <c r="F23"/>
  <c r="G23"/>
  <c r="L23"/>
  <c r="C24"/>
  <c r="C25"/>
  <c r="M29"/>
  <c r="N29"/>
  <c r="O29"/>
  <c r="P29"/>
  <c r="M30"/>
  <c r="N30"/>
  <c r="O30"/>
  <c r="M31"/>
  <c r="M33"/>
  <c r="N33"/>
  <c r="H34"/>
  <c r="I34"/>
  <c r="J34"/>
  <c r="K34"/>
  <c r="M34"/>
  <c r="N34"/>
  <c r="O34"/>
  <c r="P34"/>
  <c r="M36"/>
  <c r="N36"/>
  <c r="O36"/>
  <c r="P36"/>
  <c r="M37"/>
  <c r="N37"/>
  <c r="O37"/>
  <c r="P37"/>
  <c r="M38"/>
  <c r="N38"/>
  <c r="O38"/>
  <c r="P38"/>
  <c r="M39"/>
  <c r="O39"/>
  <c r="P39"/>
  <c r="M40"/>
  <c r="N40"/>
  <c r="P40"/>
  <c r="M41"/>
  <c r="N41"/>
  <c r="O41"/>
  <c r="P41"/>
  <c r="M42"/>
  <c r="N42"/>
  <c r="O42"/>
  <c r="M43"/>
  <c r="N43"/>
  <c r="O43"/>
  <c r="P43"/>
  <c r="M44"/>
  <c r="N44"/>
  <c r="O44"/>
  <c r="P44"/>
  <c r="M45"/>
  <c r="N45"/>
  <c r="O45"/>
  <c r="P45"/>
  <c r="I27" l="1"/>
  <c r="F34"/>
  <c r="E34"/>
  <c r="D34"/>
  <c r="B5"/>
  <c r="C34"/>
  <c r="C46"/>
  <c r="C47"/>
  <c r="G5"/>
  <c r="G34" l="1"/>
  <c r="B45"/>
  <c r="B43"/>
  <c r="B42"/>
  <c r="B41"/>
  <c r="B40"/>
  <c r="B39"/>
  <c r="B38"/>
  <c r="B37"/>
  <c r="B36"/>
  <c r="B34"/>
  <c r="B32"/>
  <c r="B30"/>
  <c r="B29"/>
  <c r="D27"/>
</calcChain>
</file>

<file path=xl/sharedStrings.xml><?xml version="1.0" encoding="utf-8"?>
<sst xmlns="http://schemas.openxmlformats.org/spreadsheetml/2006/main" count="109" uniqueCount="31">
  <si>
    <t xml:space="preserve"> -</t>
  </si>
  <si>
    <t>18. ไม่ทราบ</t>
  </si>
  <si>
    <t>17. องค์การระหว่างประเทศและองค์การต่างประเทศอื่นๆและสมาชิก</t>
  </si>
  <si>
    <t xml:space="preserve"> - -</t>
  </si>
  <si>
    <t>16. ลูกจ้างในครัวเรือนส่วนบุคคล</t>
  </si>
  <si>
    <t>15. กิจกรรมด้านบริการชุมชน สังคม และการบริการส่วนบุคคลอื่นๆ</t>
  </si>
  <si>
    <t>14. งานด้านสุขภาพ และงานสังคมสงเคราะห์</t>
  </si>
  <si>
    <t>13. การศึกษา</t>
  </si>
  <si>
    <t>12. การบริหารราชการ และการป้องกันประเทศรวมทั้งการประกันสังคมภาคบังคับ</t>
  </si>
  <si>
    <t>11. กิจการด้านอสังหาริมทรัพย์ การให้เช่าและกิจกรรมทางธุรกิจ</t>
  </si>
  <si>
    <t>10. การเป็นสื่อกลางทางการเงิน</t>
  </si>
  <si>
    <t>9. การขนส่ง สถานที่เก็บสินค้า และการคมนาคม</t>
  </si>
  <si>
    <t>8. โรงแรม และ ภัตตาคาร</t>
  </si>
  <si>
    <t xml:space="preserve">          ของใช้ส่วนบุคคล และของใช้ในครัวเรือน</t>
  </si>
  <si>
    <t>7. การขายส่ง การขายปลีก การซ่อมแซมยานยนต์  รถจักรยานยนต์</t>
  </si>
  <si>
    <t>6. การก่อสร้าง</t>
  </si>
  <si>
    <t>-</t>
  </si>
  <si>
    <t>5. การไฟฟ้า ก๊าซ และการประปา</t>
  </si>
  <si>
    <t>4. การผลิต</t>
  </si>
  <si>
    <t>3. การทำเหมืองแร่ และเหมืองหิน</t>
  </si>
  <si>
    <t>2. การประมง</t>
  </si>
  <si>
    <t xml:space="preserve">1. เกษตรกรรม การล่าสัตว์และการป่าไม้ </t>
  </si>
  <si>
    <t>ยอดรวม</t>
  </si>
  <si>
    <t>ร้อยละ</t>
  </si>
  <si>
    <t>11. กิจการด้านอสังหาริมทรัพย์ การให้เช่า  และกิจกรรมทางธุรกิจ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</si>
  <si>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</si>
  <si>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</si>
  <si>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</si>
  <si>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</si>
  <si>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</si>
  <si>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 จำแนกตามอุตสาหกรรม และเพศ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</si>
</sst>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(* #,##0_);_(* \(#,##0\);_(* &quot;-&quot;_);_(@_)"/>
  </numFmts>
  <fonts count="8">
    <font>
      <sz val="14"/>
      <name val="Cordia New"/>
      <family val="2"/>
    </font>
    <font>
      <sz val="14"/>
      <name val="Cordia New"/>
      <family val="2"/>
    </font>
    <font>
      <sz val="14"/>
      <name val="Angsana New"/>
      <family val="1"/>
    </font>
    <font>
      <sz val="12"/>
      <name val="Angsana New"/>
      <family val="1"/>
    </font>
    <font>
      <b/>
      <sz val="14"/>
      <name val="Angsana New"/>
      <family val="1"/>
    </font>
    <font>
      <sz val="14"/>
      <color rgb="FFFF0000"/>
      <name val="Angsana New"/>
      <family val="1"/>
    </font>
    <font>
      <b/>
      <sz val="12"/>
      <name val="Angsana New"/>
      <family val="1"/>
    </font>
    <font>
      <b/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2" fillId="0" borderId="1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187" fontId="2" fillId="0" borderId="0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1" fontId="2" fillId="0" borderId="0" xfId="1" applyNumberFormat="1" applyFont="1" applyAlignment="1">
      <alignment horizontal="right"/>
    </xf>
    <xf numFmtId="41" fontId="2" fillId="0" borderId="0" xfId="1" applyNumberFormat="1" applyFont="1"/>
    <xf numFmtId="41" fontId="3" fillId="0" borderId="0" xfId="1" applyNumberFormat="1" applyFont="1"/>
    <xf numFmtId="41" fontId="3" fillId="0" borderId="0" xfId="1" applyNumberFormat="1" applyFont="1" applyAlignment="1">
      <alignment horizontal="right"/>
    </xf>
    <xf numFmtId="41" fontId="2" fillId="0" borderId="0" xfId="1" applyNumberFormat="1" applyFont="1" applyFill="1"/>
    <xf numFmtId="41" fontId="2" fillId="0" borderId="0" xfId="0" applyNumberFormat="1" applyFont="1"/>
    <xf numFmtId="41" fontId="3" fillId="0" borderId="0" xfId="0" applyNumberFormat="1" applyFont="1"/>
    <xf numFmtId="41" fontId="4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41" fontId="4" fillId="0" borderId="0" xfId="1" applyNumberFormat="1" applyFont="1" applyAlignment="1">
      <alignment horizontal="right"/>
    </xf>
    <xf numFmtId="41" fontId="6" fillId="0" borderId="0" xfId="1" applyNumberFormat="1" applyFont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0" xfId="0" applyFont="1"/>
    <xf numFmtId="187" fontId="3" fillId="0" borderId="0" xfId="0" applyNumberFormat="1" applyFont="1" applyBorder="1" applyAlignment="1">
      <alignment horizontal="right" vertical="center"/>
    </xf>
    <xf numFmtId="187" fontId="3" fillId="0" borderId="1" xfId="0" applyNumberFormat="1" applyFont="1" applyBorder="1" applyAlignment="1">
      <alignment horizontal="right" vertical="center"/>
    </xf>
    <xf numFmtId="41" fontId="3" fillId="0" borderId="0" xfId="1" applyNumberFormat="1" applyFont="1" applyFill="1" applyAlignment="1">
      <alignment horizontal="right"/>
    </xf>
    <xf numFmtId="0" fontId="4" fillId="2" borderId="3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41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41" fontId="2" fillId="0" borderId="0" xfId="0" applyNumberFormat="1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924800" y="386715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13</xdr:col>
      <xdr:colOff>0</xdr:colOff>
      <xdr:row>13</xdr:row>
      <xdr:rowOff>47625</xdr:rowOff>
    </xdr:from>
    <xdr:to>
      <xdr:col>13</xdr:col>
      <xdr:colOff>0</xdr:colOff>
      <xdr:row>14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924800" y="36385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924800" y="386715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13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924800" y="69056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13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924800" y="69056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13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924800" y="69056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924800" y="386715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13</xdr:col>
      <xdr:colOff>0</xdr:colOff>
      <xdr:row>13</xdr:row>
      <xdr:rowOff>47625</xdr:rowOff>
    </xdr:from>
    <xdr:to>
      <xdr:col>13</xdr:col>
      <xdr:colOff>0</xdr:colOff>
      <xdr:row>14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924800" y="36385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924800" y="386715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924800" y="994410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13</xdr:col>
      <xdr:colOff>0</xdr:colOff>
      <xdr:row>35</xdr:row>
      <xdr:rowOff>47625</xdr:rowOff>
    </xdr:from>
    <xdr:to>
      <xdr:col>13</xdr:col>
      <xdr:colOff>0</xdr:colOff>
      <xdr:row>36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924800" y="971550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924800" y="994410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showGridLines="0" tabSelected="1" workbookViewId="0">
      <selection activeCell="A4" sqref="A4"/>
    </sheetView>
  </sheetViews>
  <sheetFormatPr defaultRowHeight="14.25" customHeight="1"/>
  <cols>
    <col min="1" max="1" width="55.28515625" style="1" customWidth="1"/>
    <col min="2" max="2" width="12.7109375" style="53" customWidth="1"/>
    <col min="3" max="6" width="7.7109375" style="1" hidden="1" customWidth="1"/>
    <col min="7" max="7" width="12.7109375" style="1" customWidth="1"/>
    <col min="8" max="11" width="7.7109375" style="1" hidden="1" customWidth="1"/>
    <col min="12" max="12" width="12.7109375" style="1" customWidth="1"/>
    <col min="13" max="16" width="7.7109375" style="2" hidden="1" customWidth="1"/>
    <col min="17" max="16384" width="9.140625" style="1"/>
  </cols>
  <sheetData>
    <row r="1" spans="1:16" s="45" customFormat="1" ht="23.25">
      <c r="A1" s="45" t="s">
        <v>30</v>
      </c>
      <c r="B1" s="28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40"/>
      <c r="O1" s="40"/>
      <c r="P1" s="40"/>
    </row>
    <row r="2" spans="1:16" s="3" customFormat="1" ht="3.75" customHeight="1">
      <c r="B2" s="28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40"/>
      <c r="O2" s="40"/>
      <c r="P2" s="40"/>
    </row>
    <row r="3" spans="1:16" s="3" customFormat="1" ht="28.5" customHeight="1">
      <c r="A3" s="44" t="s">
        <v>29</v>
      </c>
      <c r="B3" s="49" t="s">
        <v>28</v>
      </c>
      <c r="C3" s="49" t="s">
        <v>28</v>
      </c>
      <c r="D3" s="49"/>
      <c r="E3" s="49"/>
      <c r="F3" s="49"/>
      <c r="G3" s="49" t="s">
        <v>27</v>
      </c>
      <c r="H3" s="49" t="s">
        <v>27</v>
      </c>
      <c r="I3" s="49"/>
      <c r="J3" s="49"/>
      <c r="K3" s="49"/>
      <c r="L3" s="49" t="s">
        <v>26</v>
      </c>
      <c r="M3" s="43" t="s">
        <v>26</v>
      </c>
      <c r="N3" s="40"/>
      <c r="O3" s="40"/>
      <c r="P3" s="40"/>
    </row>
    <row r="4" spans="1:16" s="3" customFormat="1" ht="21.75" customHeight="1">
      <c r="A4" s="42"/>
      <c r="B4" s="51"/>
      <c r="H4" s="50" t="s">
        <v>25</v>
      </c>
      <c r="I4" s="51"/>
      <c r="J4" s="51"/>
      <c r="K4" s="51"/>
      <c r="L4" s="51"/>
      <c r="M4" s="41"/>
      <c r="N4" s="40"/>
      <c r="O4" s="40"/>
      <c r="P4" s="40"/>
    </row>
    <row r="5" spans="1:16" s="21" customFormat="1" ht="17.100000000000001" customHeight="1">
      <c r="A5" s="25" t="s">
        <v>22</v>
      </c>
      <c r="B5" s="52">
        <f t="shared" ref="B5:B23" si="0">SUM(C5:F5)</f>
        <v>1118434</v>
      </c>
      <c r="C5" s="29">
        <f t="shared" ref="C5:C23" si="1">SUM(H5,M5)</f>
        <v>317619</v>
      </c>
      <c r="D5" s="29">
        <f t="shared" ref="D5:D23" si="2">SUM(I5,N5)</f>
        <v>335127</v>
      </c>
      <c r="E5" s="29">
        <f t="shared" ref="E5:E23" si="3">SUM(J5,O5)</f>
        <v>227062</v>
      </c>
      <c r="F5" s="29">
        <f t="shared" ref="F5:F23" si="4">SUM(K5,P5)</f>
        <v>238626</v>
      </c>
      <c r="G5" s="38">
        <f t="shared" ref="G5:G23" si="5">SUM(H5:K5)</f>
        <v>621641</v>
      </c>
      <c r="H5" s="38">
        <f>SUM(H7:H25)</f>
        <v>179798</v>
      </c>
      <c r="I5" s="38">
        <f>SUM(I7:I25)</f>
        <v>192643</v>
      </c>
      <c r="J5" s="38">
        <f>SUM(J7:J25)</f>
        <v>123375</v>
      </c>
      <c r="K5" s="38">
        <f>SUM(K7:K25)</f>
        <v>125825</v>
      </c>
      <c r="L5" s="38">
        <f t="shared" ref="L5:L23" si="6">SUM(M5:P5)</f>
        <v>496793</v>
      </c>
      <c r="M5" s="39">
        <f>SUM(M7:M25)</f>
        <v>137821</v>
      </c>
      <c r="N5" s="39">
        <f>SUM(N7:N25)</f>
        <v>142484</v>
      </c>
      <c r="O5" s="39">
        <f>SUM(O7:O25)</f>
        <v>103687</v>
      </c>
      <c r="P5" s="39">
        <f>SUM(P7:P25)</f>
        <v>112801</v>
      </c>
    </row>
    <row r="6" spans="1:16" s="21" customFormat="1" ht="3.75" customHeight="1">
      <c r="A6" s="25"/>
      <c r="B6" s="52"/>
      <c r="C6" s="29">
        <f t="shared" si="1"/>
        <v>0</v>
      </c>
      <c r="D6" s="29">
        <f t="shared" si="2"/>
        <v>0</v>
      </c>
      <c r="E6" s="29">
        <f t="shared" si="3"/>
        <v>0</v>
      </c>
      <c r="F6" s="29">
        <f t="shared" si="4"/>
        <v>0</v>
      </c>
      <c r="G6" s="38">
        <f t="shared" si="5"/>
        <v>0</v>
      </c>
      <c r="H6" s="36"/>
      <c r="I6" s="36"/>
      <c r="J6" s="36"/>
      <c r="K6" s="36"/>
      <c r="L6" s="38">
        <f t="shared" si="6"/>
        <v>0</v>
      </c>
      <c r="M6" s="37"/>
      <c r="N6" s="37"/>
      <c r="O6" s="37"/>
      <c r="P6" s="37"/>
    </row>
    <row r="7" spans="1:16" s="20" customFormat="1" ht="17.100000000000001" customHeight="1">
      <c r="A7" s="19" t="s">
        <v>21</v>
      </c>
      <c r="B7" s="55">
        <f t="shared" si="0"/>
        <v>655869</v>
      </c>
      <c r="C7" s="29">
        <f t="shared" si="1"/>
        <v>150396</v>
      </c>
      <c r="D7" s="29">
        <f t="shared" si="2"/>
        <v>187249</v>
      </c>
      <c r="E7" s="29">
        <f t="shared" si="3"/>
        <v>160654</v>
      </c>
      <c r="F7" s="29">
        <f t="shared" si="4"/>
        <v>157570</v>
      </c>
      <c r="G7" s="29">
        <f t="shared" si="5"/>
        <v>361424</v>
      </c>
      <c r="H7" s="29">
        <v>82703</v>
      </c>
      <c r="I7" s="29">
        <v>108559</v>
      </c>
      <c r="J7" s="29">
        <v>86060</v>
      </c>
      <c r="K7" s="29">
        <v>84102</v>
      </c>
      <c r="L7" s="29">
        <f t="shared" si="6"/>
        <v>294445</v>
      </c>
      <c r="M7" s="32">
        <v>67693</v>
      </c>
      <c r="N7" s="32">
        <v>78690</v>
      </c>
      <c r="O7" s="32">
        <v>74594</v>
      </c>
      <c r="P7" s="32">
        <v>73468</v>
      </c>
    </row>
    <row r="8" spans="1:16" s="20" customFormat="1" ht="17.100000000000001" customHeight="1">
      <c r="A8" s="19" t="s">
        <v>20</v>
      </c>
      <c r="B8" s="55">
        <f t="shared" si="0"/>
        <v>4805</v>
      </c>
      <c r="C8" s="29">
        <f t="shared" si="1"/>
        <v>3247</v>
      </c>
      <c r="D8" s="29">
        <f t="shared" si="2"/>
        <v>841</v>
      </c>
      <c r="E8" s="29">
        <f t="shared" si="3"/>
        <v>592</v>
      </c>
      <c r="F8" s="29">
        <f t="shared" si="4"/>
        <v>125</v>
      </c>
      <c r="G8" s="29">
        <f t="shared" si="5"/>
        <v>3587</v>
      </c>
      <c r="H8" s="29">
        <v>2740</v>
      </c>
      <c r="I8" s="29">
        <v>447</v>
      </c>
      <c r="J8" s="29">
        <v>325</v>
      </c>
      <c r="K8" s="29">
        <v>75</v>
      </c>
      <c r="L8" s="29">
        <f t="shared" si="6"/>
        <v>1218</v>
      </c>
      <c r="M8" s="32">
        <v>507</v>
      </c>
      <c r="N8" s="32">
        <v>394</v>
      </c>
      <c r="O8" s="32">
        <v>267</v>
      </c>
      <c r="P8" s="32">
        <v>50</v>
      </c>
    </row>
    <row r="9" spans="1:16" s="20" customFormat="1" ht="17.100000000000001" customHeight="1">
      <c r="A9" s="18" t="s">
        <v>19</v>
      </c>
      <c r="B9" s="55">
        <f t="shared" si="0"/>
        <v>473</v>
      </c>
      <c r="C9" s="29">
        <f t="shared" si="1"/>
        <v>473</v>
      </c>
      <c r="D9" s="29">
        <f t="shared" si="2"/>
        <v>0</v>
      </c>
      <c r="E9" s="29">
        <f t="shared" si="3"/>
        <v>0</v>
      </c>
      <c r="F9" s="29">
        <f t="shared" si="4"/>
        <v>0</v>
      </c>
      <c r="G9" s="29">
        <f t="shared" si="5"/>
        <v>0</v>
      </c>
      <c r="H9" s="29">
        <v>0</v>
      </c>
      <c r="I9" s="29">
        <v>0</v>
      </c>
      <c r="J9" s="29" t="s">
        <v>0</v>
      </c>
      <c r="K9" s="29" t="s">
        <v>16</v>
      </c>
      <c r="L9" s="29">
        <f t="shared" si="6"/>
        <v>473</v>
      </c>
      <c r="M9" s="32">
        <v>473</v>
      </c>
      <c r="N9" s="32">
        <v>0</v>
      </c>
      <c r="O9" s="32" t="s">
        <v>0</v>
      </c>
      <c r="P9" s="32" t="s">
        <v>16</v>
      </c>
    </row>
    <row r="10" spans="1:16" s="20" customFormat="1" ht="17.100000000000001" customHeight="1">
      <c r="A10" s="18" t="s">
        <v>18</v>
      </c>
      <c r="B10" s="55">
        <f t="shared" si="0"/>
        <v>109308</v>
      </c>
      <c r="C10" s="29">
        <f t="shared" si="1"/>
        <v>54763</v>
      </c>
      <c r="D10" s="29">
        <f t="shared" si="2"/>
        <v>28344</v>
      </c>
      <c r="E10" s="29">
        <f t="shared" si="3"/>
        <v>10618</v>
      </c>
      <c r="F10" s="29">
        <f t="shared" si="4"/>
        <v>15583</v>
      </c>
      <c r="G10" s="29">
        <f t="shared" si="5"/>
        <v>46629</v>
      </c>
      <c r="H10" s="29">
        <v>22457</v>
      </c>
      <c r="I10" s="29">
        <v>11556</v>
      </c>
      <c r="J10" s="29">
        <v>5519</v>
      </c>
      <c r="K10" s="29">
        <v>7097</v>
      </c>
      <c r="L10" s="29">
        <f t="shared" si="6"/>
        <v>62679</v>
      </c>
      <c r="M10" s="32">
        <v>32306</v>
      </c>
      <c r="N10" s="32">
        <v>16788</v>
      </c>
      <c r="O10" s="32">
        <v>5099</v>
      </c>
      <c r="P10" s="32">
        <v>8486</v>
      </c>
    </row>
    <row r="11" spans="1:16" s="20" customFormat="1" ht="17.100000000000001" customHeight="1">
      <c r="A11" s="19" t="s">
        <v>17</v>
      </c>
      <c r="B11" s="55">
        <f t="shared" si="0"/>
        <v>718</v>
      </c>
      <c r="C11" s="29">
        <f t="shared" si="1"/>
        <v>155</v>
      </c>
      <c r="D11" s="29">
        <f t="shared" si="2"/>
        <v>424</v>
      </c>
      <c r="E11" s="29">
        <f t="shared" si="3"/>
        <v>21</v>
      </c>
      <c r="F11" s="29">
        <f t="shared" si="4"/>
        <v>118</v>
      </c>
      <c r="G11" s="29">
        <f t="shared" si="5"/>
        <v>718</v>
      </c>
      <c r="H11" s="29">
        <v>155</v>
      </c>
      <c r="I11" s="29">
        <v>424</v>
      </c>
      <c r="J11" s="29">
        <v>21</v>
      </c>
      <c r="K11" s="29">
        <v>118</v>
      </c>
      <c r="L11" s="29">
        <f t="shared" si="6"/>
        <v>0</v>
      </c>
      <c r="M11" s="32">
        <v>0</v>
      </c>
      <c r="N11" s="32">
        <v>0</v>
      </c>
      <c r="O11" s="32" t="s">
        <v>0</v>
      </c>
      <c r="P11" s="32">
        <v>0</v>
      </c>
    </row>
    <row r="12" spans="1:16" ht="17.100000000000001" customHeight="1">
      <c r="A12" s="19" t="s">
        <v>15</v>
      </c>
      <c r="B12" s="55">
        <f t="shared" si="0"/>
        <v>53883</v>
      </c>
      <c r="C12" s="29">
        <f t="shared" si="1"/>
        <v>20627</v>
      </c>
      <c r="D12" s="29">
        <f t="shared" si="2"/>
        <v>23822</v>
      </c>
      <c r="E12" s="29">
        <f t="shared" si="3"/>
        <v>5315</v>
      </c>
      <c r="F12" s="29">
        <f t="shared" si="4"/>
        <v>4119</v>
      </c>
      <c r="G12" s="29">
        <f t="shared" si="5"/>
        <v>50329</v>
      </c>
      <c r="H12" s="29">
        <v>19791</v>
      </c>
      <c r="I12" s="29">
        <v>21894</v>
      </c>
      <c r="J12" s="29">
        <v>4818</v>
      </c>
      <c r="K12" s="29">
        <v>3826</v>
      </c>
      <c r="L12" s="29">
        <f t="shared" si="6"/>
        <v>3554</v>
      </c>
      <c r="M12" s="32">
        <v>836</v>
      </c>
      <c r="N12" s="32">
        <v>1928</v>
      </c>
      <c r="O12" s="32">
        <v>497</v>
      </c>
      <c r="P12" s="32">
        <v>293</v>
      </c>
    </row>
    <row r="13" spans="1:16" ht="17.100000000000001" customHeight="1">
      <c r="A13" s="18" t="s">
        <v>14</v>
      </c>
      <c r="B13" s="55"/>
      <c r="C13" s="29"/>
      <c r="D13" s="29"/>
      <c r="E13" s="29"/>
      <c r="F13" s="29"/>
      <c r="G13" s="29"/>
      <c r="H13" s="29"/>
      <c r="I13" s="29"/>
      <c r="L13" s="29"/>
      <c r="M13" s="32"/>
      <c r="N13" s="32"/>
    </row>
    <row r="14" spans="1:16" ht="17.100000000000001" customHeight="1">
      <c r="A14" s="18" t="s">
        <v>13</v>
      </c>
      <c r="B14" s="55">
        <f t="shared" si="0"/>
        <v>134969</v>
      </c>
      <c r="C14" s="29">
        <f t="shared" si="1"/>
        <v>43319</v>
      </c>
      <c r="D14" s="29">
        <f t="shared" si="2"/>
        <v>42438</v>
      </c>
      <c r="E14" s="29">
        <f t="shared" si="3"/>
        <v>22370</v>
      </c>
      <c r="F14" s="29">
        <f t="shared" si="4"/>
        <v>26842</v>
      </c>
      <c r="G14" s="29">
        <f t="shared" si="5"/>
        <v>78411</v>
      </c>
      <c r="H14" s="34">
        <v>25232</v>
      </c>
      <c r="I14" s="34">
        <v>25610</v>
      </c>
      <c r="J14" s="29">
        <v>13893</v>
      </c>
      <c r="K14" s="29">
        <v>13676</v>
      </c>
      <c r="L14" s="29">
        <f t="shared" si="6"/>
        <v>56558</v>
      </c>
      <c r="M14" s="35">
        <v>18087</v>
      </c>
      <c r="N14" s="35">
        <v>16828</v>
      </c>
      <c r="O14" s="32">
        <v>8477</v>
      </c>
      <c r="P14" s="32">
        <v>13166</v>
      </c>
    </row>
    <row r="15" spans="1:16" s="16" customFormat="1" ht="17.100000000000001" customHeight="1">
      <c r="A15" s="17" t="s">
        <v>12</v>
      </c>
      <c r="B15" s="55">
        <f t="shared" si="0"/>
        <v>38046</v>
      </c>
      <c r="C15" s="29">
        <f t="shared" si="1"/>
        <v>11565</v>
      </c>
      <c r="D15" s="29">
        <f t="shared" si="2"/>
        <v>11996</v>
      </c>
      <c r="E15" s="29">
        <f t="shared" si="3"/>
        <v>7730</v>
      </c>
      <c r="F15" s="29">
        <f t="shared" si="4"/>
        <v>6755</v>
      </c>
      <c r="G15" s="29">
        <f t="shared" si="5"/>
        <v>13513</v>
      </c>
      <c r="H15" s="30">
        <v>4511</v>
      </c>
      <c r="I15" s="30">
        <v>4429</v>
      </c>
      <c r="J15" s="34">
        <v>2368</v>
      </c>
      <c r="K15" s="34">
        <v>2205</v>
      </c>
      <c r="L15" s="29">
        <f t="shared" si="6"/>
        <v>24533</v>
      </c>
      <c r="M15" s="31">
        <v>7054</v>
      </c>
      <c r="N15" s="31">
        <v>7567</v>
      </c>
      <c r="O15" s="35">
        <v>5362</v>
      </c>
      <c r="P15" s="35">
        <v>4550</v>
      </c>
    </row>
    <row r="16" spans="1:16" ht="17.100000000000001" customHeight="1">
      <c r="A16" s="15" t="s">
        <v>11</v>
      </c>
      <c r="B16" s="55">
        <f t="shared" si="0"/>
        <v>7085</v>
      </c>
      <c r="C16" s="29">
        <f t="shared" si="1"/>
        <v>1791</v>
      </c>
      <c r="D16" s="29">
        <f t="shared" si="2"/>
        <v>2645</v>
      </c>
      <c r="E16" s="29">
        <f t="shared" si="3"/>
        <v>803</v>
      </c>
      <c r="F16" s="29">
        <f t="shared" si="4"/>
        <v>1846</v>
      </c>
      <c r="G16" s="29">
        <f t="shared" si="5"/>
        <v>6673</v>
      </c>
      <c r="H16" s="30">
        <v>1716</v>
      </c>
      <c r="I16" s="33">
        <v>2490</v>
      </c>
      <c r="J16" s="30">
        <v>725</v>
      </c>
      <c r="K16" s="30">
        <v>1742</v>
      </c>
      <c r="L16" s="29">
        <f t="shared" si="6"/>
        <v>412</v>
      </c>
      <c r="M16" s="32">
        <v>75</v>
      </c>
      <c r="N16" s="48">
        <v>155</v>
      </c>
      <c r="O16" s="31">
        <v>78</v>
      </c>
      <c r="P16" s="31">
        <v>104</v>
      </c>
    </row>
    <row r="17" spans="1:16" ht="17.100000000000001" customHeight="1">
      <c r="A17" s="15" t="s">
        <v>10</v>
      </c>
      <c r="B17" s="55">
        <f t="shared" si="0"/>
        <v>4164</v>
      </c>
      <c r="C17" s="29">
        <f t="shared" si="1"/>
        <v>801</v>
      </c>
      <c r="D17" s="29">
        <f t="shared" si="2"/>
        <v>1488</v>
      </c>
      <c r="E17" s="29">
        <f t="shared" si="3"/>
        <v>1423</v>
      </c>
      <c r="F17" s="29">
        <f t="shared" si="4"/>
        <v>452</v>
      </c>
      <c r="G17" s="29">
        <f t="shared" si="5"/>
        <v>2321</v>
      </c>
      <c r="H17" s="29">
        <v>445</v>
      </c>
      <c r="I17" s="29">
        <v>429</v>
      </c>
      <c r="J17" s="33">
        <v>1238</v>
      </c>
      <c r="K17" s="33">
        <v>209</v>
      </c>
      <c r="L17" s="29">
        <f t="shared" si="6"/>
        <v>1843</v>
      </c>
      <c r="M17" s="32">
        <v>356</v>
      </c>
      <c r="N17" s="32">
        <v>1059</v>
      </c>
      <c r="O17" s="48">
        <v>185</v>
      </c>
      <c r="P17" s="48">
        <v>243</v>
      </c>
    </row>
    <row r="18" spans="1:16" ht="17.100000000000001" customHeight="1">
      <c r="A18" s="15" t="s">
        <v>24</v>
      </c>
      <c r="B18" s="55">
        <f t="shared" si="0"/>
        <v>2222</v>
      </c>
      <c r="C18" s="29">
        <f t="shared" si="1"/>
        <v>640</v>
      </c>
      <c r="D18" s="29">
        <f t="shared" si="2"/>
        <v>680</v>
      </c>
      <c r="E18" s="29">
        <f t="shared" si="3"/>
        <v>283</v>
      </c>
      <c r="F18" s="29">
        <f t="shared" si="4"/>
        <v>619</v>
      </c>
      <c r="G18" s="29">
        <f t="shared" si="5"/>
        <v>1155</v>
      </c>
      <c r="H18" s="29">
        <v>349</v>
      </c>
      <c r="I18" s="29">
        <v>490</v>
      </c>
      <c r="J18" s="29">
        <v>120</v>
      </c>
      <c r="K18" s="29">
        <v>196</v>
      </c>
      <c r="L18" s="29">
        <f t="shared" si="6"/>
        <v>1067</v>
      </c>
      <c r="M18" s="31">
        <v>291</v>
      </c>
      <c r="N18" s="31">
        <v>190</v>
      </c>
      <c r="O18" s="32">
        <v>163</v>
      </c>
      <c r="P18" s="32">
        <v>423</v>
      </c>
    </row>
    <row r="19" spans="1:16" ht="17.100000000000001" customHeight="1">
      <c r="A19" s="2" t="s">
        <v>8</v>
      </c>
      <c r="B19" s="55">
        <f t="shared" si="0"/>
        <v>37636</v>
      </c>
      <c r="C19" s="29">
        <f t="shared" si="1"/>
        <v>12365</v>
      </c>
      <c r="D19" s="29">
        <f t="shared" si="2"/>
        <v>10993</v>
      </c>
      <c r="E19" s="29">
        <f t="shared" si="3"/>
        <v>5316</v>
      </c>
      <c r="F19" s="29">
        <f t="shared" si="4"/>
        <v>8962</v>
      </c>
      <c r="G19" s="29">
        <f t="shared" si="5"/>
        <v>25034</v>
      </c>
      <c r="H19" s="30">
        <v>9847</v>
      </c>
      <c r="I19" s="30">
        <v>6707</v>
      </c>
      <c r="J19" s="29">
        <v>3649</v>
      </c>
      <c r="K19" s="29">
        <v>4831</v>
      </c>
      <c r="L19" s="29">
        <f t="shared" si="6"/>
        <v>12602</v>
      </c>
      <c r="M19" s="31">
        <v>2518</v>
      </c>
      <c r="N19" s="31">
        <v>4286</v>
      </c>
      <c r="O19" s="31">
        <v>1667</v>
      </c>
      <c r="P19" s="31">
        <v>4131</v>
      </c>
    </row>
    <row r="20" spans="1:16" ht="17.100000000000001" customHeight="1">
      <c r="A20" s="2" t="s">
        <v>7</v>
      </c>
      <c r="B20" s="55">
        <f t="shared" si="0"/>
        <v>35068</v>
      </c>
      <c r="C20" s="29">
        <f t="shared" si="1"/>
        <v>8210</v>
      </c>
      <c r="D20" s="29">
        <f t="shared" si="2"/>
        <v>12183</v>
      </c>
      <c r="E20" s="29">
        <f t="shared" si="3"/>
        <v>6256</v>
      </c>
      <c r="F20" s="29">
        <f t="shared" si="4"/>
        <v>8419</v>
      </c>
      <c r="G20" s="29">
        <f t="shared" si="5"/>
        <v>20035</v>
      </c>
      <c r="H20" s="9">
        <v>5103</v>
      </c>
      <c r="I20" s="9">
        <v>6771</v>
      </c>
      <c r="J20" s="30">
        <v>3306</v>
      </c>
      <c r="K20" s="30">
        <v>4855</v>
      </c>
      <c r="L20" s="29">
        <f t="shared" si="6"/>
        <v>15033</v>
      </c>
      <c r="M20" s="31">
        <v>3107</v>
      </c>
      <c r="N20" s="31">
        <v>5412</v>
      </c>
      <c r="O20" s="31">
        <v>2950</v>
      </c>
      <c r="P20" s="31">
        <v>3564</v>
      </c>
    </row>
    <row r="21" spans="1:16" ht="17.100000000000001" customHeight="1">
      <c r="A21" s="2" t="s">
        <v>6</v>
      </c>
      <c r="B21" s="55">
        <f t="shared" si="0"/>
        <v>14486</v>
      </c>
      <c r="C21" s="29">
        <f t="shared" si="1"/>
        <v>2034</v>
      </c>
      <c r="D21" s="29">
        <f t="shared" si="2"/>
        <v>4776</v>
      </c>
      <c r="E21" s="29">
        <f t="shared" si="3"/>
        <v>3101</v>
      </c>
      <c r="F21" s="29">
        <f t="shared" si="4"/>
        <v>4575</v>
      </c>
      <c r="G21" s="29">
        <f t="shared" si="5"/>
        <v>4486</v>
      </c>
      <c r="H21" s="9">
        <v>913</v>
      </c>
      <c r="I21" s="9">
        <v>669</v>
      </c>
      <c r="J21" s="9">
        <v>910</v>
      </c>
      <c r="K21" s="9">
        <v>1994</v>
      </c>
      <c r="L21" s="29">
        <f t="shared" si="6"/>
        <v>10000</v>
      </c>
      <c r="M21" s="31">
        <v>1121</v>
      </c>
      <c r="N21" s="31">
        <v>4107</v>
      </c>
      <c r="O21" s="31">
        <v>2191</v>
      </c>
      <c r="P21" s="31">
        <v>2581</v>
      </c>
    </row>
    <row r="22" spans="1:16" ht="17.100000000000001" customHeight="1">
      <c r="A22" s="2" t="s">
        <v>5</v>
      </c>
      <c r="B22" s="55">
        <f t="shared" si="0"/>
        <v>17440</v>
      </c>
      <c r="C22" s="29">
        <f t="shared" si="1"/>
        <v>6274</v>
      </c>
      <c r="D22" s="29">
        <f t="shared" si="2"/>
        <v>6845</v>
      </c>
      <c r="E22" s="29">
        <f t="shared" si="3"/>
        <v>2131</v>
      </c>
      <c r="F22" s="29">
        <f t="shared" si="4"/>
        <v>2190</v>
      </c>
      <c r="G22" s="29">
        <f t="shared" si="5"/>
        <v>7178</v>
      </c>
      <c r="H22" s="9">
        <v>3836</v>
      </c>
      <c r="I22" s="9">
        <v>2091</v>
      </c>
      <c r="J22" s="9">
        <v>389</v>
      </c>
      <c r="K22" s="9">
        <v>862</v>
      </c>
      <c r="L22" s="29">
        <f t="shared" si="6"/>
        <v>10262</v>
      </c>
      <c r="M22" s="10">
        <v>2438</v>
      </c>
      <c r="N22" s="10">
        <v>4754</v>
      </c>
      <c r="O22" s="31">
        <v>1742</v>
      </c>
      <c r="P22" s="31">
        <v>1328</v>
      </c>
    </row>
    <row r="23" spans="1:16" ht="17.100000000000001" customHeight="1">
      <c r="A23" s="2" t="s">
        <v>4</v>
      </c>
      <c r="B23" s="55">
        <f t="shared" si="0"/>
        <v>2262</v>
      </c>
      <c r="C23" s="29">
        <f t="shared" si="1"/>
        <v>959</v>
      </c>
      <c r="D23" s="29">
        <f t="shared" si="2"/>
        <v>403</v>
      </c>
      <c r="E23" s="29">
        <f t="shared" si="3"/>
        <v>449</v>
      </c>
      <c r="F23" s="29">
        <f t="shared" si="4"/>
        <v>451</v>
      </c>
      <c r="G23" s="29">
        <f t="shared" si="5"/>
        <v>148</v>
      </c>
      <c r="H23" s="9">
        <v>0</v>
      </c>
      <c r="I23" s="9">
        <v>77</v>
      </c>
      <c r="J23" s="9">
        <v>34</v>
      </c>
      <c r="K23" s="9">
        <v>37</v>
      </c>
      <c r="L23" s="29">
        <f t="shared" si="6"/>
        <v>2114</v>
      </c>
      <c r="M23" s="10">
        <v>959</v>
      </c>
      <c r="N23" s="10">
        <v>326</v>
      </c>
      <c r="O23" s="10">
        <v>415</v>
      </c>
      <c r="P23" s="10">
        <v>414</v>
      </c>
    </row>
    <row r="24" spans="1:16" ht="17.100000000000001" customHeight="1">
      <c r="A24" s="2" t="s">
        <v>2</v>
      </c>
      <c r="B24" s="53" t="s">
        <v>0</v>
      </c>
      <c r="C24" s="9">
        <f>H24+M24</f>
        <v>0</v>
      </c>
      <c r="D24" s="9" t="s">
        <v>0</v>
      </c>
      <c r="E24" s="9" t="s">
        <v>0</v>
      </c>
      <c r="F24" s="9" t="s">
        <v>0</v>
      </c>
      <c r="G24" s="9" t="s">
        <v>0</v>
      </c>
      <c r="H24" s="9">
        <v>0</v>
      </c>
      <c r="I24" s="9">
        <v>0</v>
      </c>
      <c r="J24" s="9" t="s">
        <v>0</v>
      </c>
      <c r="K24" s="9" t="s">
        <v>0</v>
      </c>
      <c r="L24" s="9" t="s">
        <v>0</v>
      </c>
      <c r="M24" s="10">
        <v>0</v>
      </c>
      <c r="N24" s="10">
        <v>0</v>
      </c>
      <c r="O24" s="10" t="s">
        <v>0</v>
      </c>
      <c r="P24" s="10" t="s">
        <v>0</v>
      </c>
    </row>
    <row r="25" spans="1:16" ht="17.100000000000001" customHeight="1">
      <c r="A25" s="15" t="s">
        <v>1</v>
      </c>
      <c r="B25" s="54" t="s">
        <v>0</v>
      </c>
      <c r="C25" s="9">
        <f>H25+M25</f>
        <v>0</v>
      </c>
      <c r="D25" s="9" t="s">
        <v>0</v>
      </c>
      <c r="E25" s="9" t="s">
        <v>0</v>
      </c>
      <c r="F25" s="9" t="s">
        <v>0</v>
      </c>
      <c r="G25" s="9" t="s">
        <v>0</v>
      </c>
      <c r="H25" s="9">
        <v>0</v>
      </c>
      <c r="I25" s="9">
        <v>0</v>
      </c>
      <c r="J25" s="9" t="s">
        <v>0</v>
      </c>
      <c r="K25" s="9" t="s">
        <v>0</v>
      </c>
      <c r="L25" s="9" t="s">
        <v>0</v>
      </c>
      <c r="M25" s="10">
        <v>0</v>
      </c>
      <c r="N25" s="10">
        <v>0</v>
      </c>
      <c r="O25" s="10" t="s">
        <v>0</v>
      </c>
      <c r="P25" s="10" t="s">
        <v>0</v>
      </c>
    </row>
    <row r="26" spans="1:16" ht="19.5" customHeight="1">
      <c r="A26" s="2"/>
      <c r="G26" s="28" t="s">
        <v>23</v>
      </c>
      <c r="H26" s="28" t="s">
        <v>23</v>
      </c>
      <c r="I26" s="28" t="s">
        <v>23</v>
      </c>
      <c r="J26" s="28" t="s">
        <v>23</v>
      </c>
      <c r="K26" s="28" t="s">
        <v>23</v>
      </c>
      <c r="L26" s="28"/>
      <c r="M26" s="27"/>
      <c r="N26" s="26"/>
      <c r="O26" s="26"/>
      <c r="P26" s="26"/>
    </row>
    <row r="27" spans="1:16" s="21" customFormat="1" ht="17.100000000000001" customHeight="1">
      <c r="A27" s="25" t="s">
        <v>22</v>
      </c>
      <c r="B27" s="22">
        <v>100</v>
      </c>
      <c r="C27" s="22">
        <v>100</v>
      </c>
      <c r="D27" s="22">
        <f>SUM(D29:D45)</f>
        <v>99.999999999999986</v>
      </c>
      <c r="E27" s="22">
        <v>100</v>
      </c>
      <c r="F27" s="22">
        <v>100</v>
      </c>
      <c r="G27" s="22">
        <v>100</v>
      </c>
      <c r="H27" s="22">
        <v>100</v>
      </c>
      <c r="I27" s="22">
        <f>SUM(I29:I45)</f>
        <v>100.00000000000001</v>
      </c>
      <c r="J27" s="22">
        <v>100</v>
      </c>
      <c r="K27" s="22">
        <v>100</v>
      </c>
      <c r="L27" s="22">
        <v>100</v>
      </c>
      <c r="M27" s="23">
        <v>100</v>
      </c>
      <c r="N27" s="23">
        <v>100</v>
      </c>
      <c r="O27" s="23">
        <v>100</v>
      </c>
      <c r="P27" s="23">
        <v>100</v>
      </c>
    </row>
    <row r="28" spans="1:16" s="21" customFormat="1" ht="3" customHeight="1">
      <c r="A28" s="24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3"/>
      <c r="N28" s="23"/>
      <c r="O28" s="23"/>
      <c r="P28" s="23"/>
    </row>
    <row r="29" spans="1:16" s="20" customFormat="1" ht="17.100000000000001" customHeight="1">
      <c r="A29" s="19" t="s">
        <v>21</v>
      </c>
      <c r="B29" s="11">
        <f>(B7*100)/B5</f>
        <v>58.641725841667906</v>
      </c>
      <c r="C29" s="11">
        <f t="shared" ref="C29:L29" si="7">(C7*100)/C5</f>
        <v>47.351071566877295</v>
      </c>
      <c r="D29" s="11">
        <f t="shared" si="7"/>
        <v>55.874041781175492</v>
      </c>
      <c r="E29" s="11">
        <f t="shared" si="7"/>
        <v>70.75336251772643</v>
      </c>
      <c r="F29" s="11">
        <f t="shared" si="7"/>
        <v>66.032201017491801</v>
      </c>
      <c r="G29" s="11">
        <f t="shared" si="7"/>
        <v>58.140309278184674</v>
      </c>
      <c r="H29" s="11">
        <f t="shared" si="7"/>
        <v>45.997730786771825</v>
      </c>
      <c r="I29" s="11">
        <f t="shared" si="7"/>
        <v>56.352423913664133</v>
      </c>
      <c r="J29" s="11">
        <f t="shared" si="7"/>
        <v>69.754812563323199</v>
      </c>
      <c r="K29" s="11">
        <f t="shared" si="7"/>
        <v>66.840453010133118</v>
      </c>
      <c r="L29" s="11">
        <f t="shared" si="7"/>
        <v>59.26915234312883</v>
      </c>
      <c r="M29" s="12">
        <f>(M7*100)/M5</f>
        <v>49.116607773851591</v>
      </c>
      <c r="N29" s="12">
        <f>(N7*100)/N5</f>
        <v>55.227253586367596</v>
      </c>
      <c r="O29" s="12">
        <f>SUM(O7*100/O5)</f>
        <v>71.941516294231675</v>
      </c>
      <c r="P29" s="12">
        <f>SUM(P7*100/P5)</f>
        <v>65.130628274572032</v>
      </c>
    </row>
    <row r="30" spans="1:16" s="20" customFormat="1" ht="17.100000000000001" customHeight="1">
      <c r="A30" s="19" t="s">
        <v>20</v>
      </c>
      <c r="B30" s="11">
        <f>(B8*100)/B5</f>
        <v>0.42961855594518766</v>
      </c>
      <c r="C30" s="11">
        <f t="shared" ref="C30:L30" si="8">(C8*100)/C5</f>
        <v>1.0222940063409305</v>
      </c>
      <c r="D30" s="11">
        <f t="shared" si="8"/>
        <v>0.25094963998722875</v>
      </c>
      <c r="E30" s="11">
        <f t="shared" si="8"/>
        <v>0.26072174119843922</v>
      </c>
      <c r="F30" s="11">
        <f t="shared" si="8"/>
        <v>5.2383227309681257E-2</v>
      </c>
      <c r="G30" s="11">
        <f t="shared" si="8"/>
        <v>0.57702114242786429</v>
      </c>
      <c r="H30" s="11">
        <f t="shared" si="8"/>
        <v>1.5239324130413019</v>
      </c>
      <c r="I30" s="11">
        <f t="shared" si="8"/>
        <v>0.23203542303639374</v>
      </c>
      <c r="J30" s="11">
        <f t="shared" si="8"/>
        <v>0.26342451874366768</v>
      </c>
      <c r="K30" s="11">
        <f t="shared" si="8"/>
        <v>5.9606596463341946E-2</v>
      </c>
      <c r="L30" s="11">
        <f t="shared" si="8"/>
        <v>0.24517253665007357</v>
      </c>
      <c r="M30" s="12">
        <f>(M8*100)/M5</f>
        <v>0.3678684670696048</v>
      </c>
      <c r="N30" s="12">
        <f>(N8*100)/N5</f>
        <v>0.27652227618539627</v>
      </c>
      <c r="O30" s="12">
        <f>SUM(O8*100/O5)</f>
        <v>0.25750576253532265</v>
      </c>
      <c r="P30" s="12" t="s">
        <v>3</v>
      </c>
    </row>
    <row r="31" spans="1:16" s="20" customFormat="1" ht="17.100000000000001" customHeight="1">
      <c r="A31" s="18" t="s">
        <v>19</v>
      </c>
      <c r="B31" s="11" t="s">
        <v>3</v>
      </c>
      <c r="C31" s="11">
        <f t="shared" ref="C31:L31" si="9">(C9*100)/C5</f>
        <v>0.14892056205705578</v>
      </c>
      <c r="D31" s="11">
        <f t="shared" si="9"/>
        <v>0</v>
      </c>
      <c r="E31" s="11">
        <f t="shared" si="9"/>
        <v>0</v>
      </c>
      <c r="F31" s="11">
        <f t="shared" si="9"/>
        <v>0</v>
      </c>
      <c r="G31" s="11" t="s">
        <v>0</v>
      </c>
      <c r="H31" s="11">
        <f t="shared" si="9"/>
        <v>0</v>
      </c>
      <c r="I31" s="11">
        <f t="shared" si="9"/>
        <v>0</v>
      </c>
      <c r="J31" s="11" t="e">
        <f t="shared" si="9"/>
        <v>#VALUE!</v>
      </c>
      <c r="K31" s="11" t="e">
        <f t="shared" si="9"/>
        <v>#VALUE!</v>
      </c>
      <c r="L31" s="11">
        <f t="shared" si="9"/>
        <v>9.5210681309921844E-2</v>
      </c>
      <c r="M31" s="12">
        <f>(M9*100)/M5</f>
        <v>0.3431987868321954</v>
      </c>
      <c r="N31" s="12" t="s">
        <v>0</v>
      </c>
      <c r="O31" s="12" t="s">
        <v>0</v>
      </c>
      <c r="P31" s="12" t="s">
        <v>0</v>
      </c>
    </row>
    <row r="32" spans="1:16" s="20" customFormat="1" ht="17.100000000000001" customHeight="1">
      <c r="A32" s="18" t="s">
        <v>18</v>
      </c>
      <c r="B32" s="11">
        <f>(B10*100)/B5</f>
        <v>9.7733080360575588</v>
      </c>
      <c r="C32" s="11">
        <f t="shared" ref="C32:P32" si="10">(C10*100)/C5</f>
        <v>17.24172672289756</v>
      </c>
      <c r="D32" s="11">
        <f t="shared" si="10"/>
        <v>8.4576891745517369</v>
      </c>
      <c r="E32" s="11">
        <f t="shared" si="10"/>
        <v>4.6762558244003838</v>
      </c>
      <c r="F32" s="11">
        <f t="shared" si="10"/>
        <v>6.5303026493341045</v>
      </c>
      <c r="G32" s="11">
        <f t="shared" si="10"/>
        <v>7.5009531224613566</v>
      </c>
      <c r="H32" s="11">
        <f t="shared" si="10"/>
        <v>12.490127810097999</v>
      </c>
      <c r="I32" s="11">
        <f t="shared" si="10"/>
        <v>5.9986607351422059</v>
      </c>
      <c r="J32" s="11">
        <f t="shared" si="10"/>
        <v>4.4733535967578524</v>
      </c>
      <c r="K32" s="11">
        <f t="shared" si="10"/>
        <v>5.6403735346711699</v>
      </c>
      <c r="L32" s="11">
        <f t="shared" si="10"/>
        <v>12.616723665591101</v>
      </c>
      <c r="M32" s="13">
        <f t="shared" si="10"/>
        <v>23.440549698521995</v>
      </c>
      <c r="N32" s="13">
        <f t="shared" si="10"/>
        <v>11.782375564975716</v>
      </c>
      <c r="O32" s="13">
        <f t="shared" si="10"/>
        <v>4.9176849556839333</v>
      </c>
      <c r="P32" s="13">
        <f t="shared" si="10"/>
        <v>7.5229829522787917</v>
      </c>
    </row>
    <row r="33" spans="1:16" s="20" customFormat="1" ht="17.100000000000001" customHeight="1">
      <c r="A33" s="19" t="s">
        <v>17</v>
      </c>
      <c r="B33" s="11">
        <f>(B11*100)/B5</f>
        <v>6.4196903885253842E-2</v>
      </c>
      <c r="C33" s="11">
        <f t="shared" ref="C33:K33" si="11">(C11*100)/C5</f>
        <v>4.8800607016582759E-2</v>
      </c>
      <c r="D33" s="11">
        <f t="shared" si="11"/>
        <v>0.12651920018381091</v>
      </c>
      <c r="E33" s="11">
        <f t="shared" si="11"/>
        <v>9.2485752789986872E-3</v>
      </c>
      <c r="F33" s="11">
        <f t="shared" si="11"/>
        <v>4.9449766580339109E-2</v>
      </c>
      <c r="G33" s="11">
        <f t="shared" si="11"/>
        <v>0.11550074721583679</v>
      </c>
      <c r="H33" s="11">
        <f t="shared" si="11"/>
        <v>8.6207855482263424E-2</v>
      </c>
      <c r="I33" s="11">
        <f t="shared" si="11"/>
        <v>0.22009624019559496</v>
      </c>
      <c r="J33" s="11">
        <f t="shared" si="11"/>
        <v>1.7021276595744681E-2</v>
      </c>
      <c r="K33" s="11">
        <f t="shared" si="11"/>
        <v>9.3781045102324656E-2</v>
      </c>
      <c r="L33" s="11" t="s">
        <v>3</v>
      </c>
      <c r="M33" s="14">
        <f>(M11*100)/M5</f>
        <v>0</v>
      </c>
      <c r="N33" s="14">
        <f>(N11*100)/N5</f>
        <v>0</v>
      </c>
      <c r="O33" s="12" t="s">
        <v>0</v>
      </c>
      <c r="P33" s="12" t="s">
        <v>16</v>
      </c>
    </row>
    <row r="34" spans="1:16" ht="17.100000000000001" customHeight="1">
      <c r="A34" s="19" t="s">
        <v>15</v>
      </c>
      <c r="B34" s="11">
        <f>(B12*100)/B5</f>
        <v>4.81771834547233</v>
      </c>
      <c r="C34" s="11">
        <f>(C12*100)/C5</f>
        <v>6.4942588447164686</v>
      </c>
      <c r="D34" s="11">
        <f>(D12*100)/D5</f>
        <v>7.1083499688177918</v>
      </c>
      <c r="E34" s="11">
        <f>SUM(E12*100/E5)</f>
        <v>2.3407703622799061</v>
      </c>
      <c r="F34" s="11">
        <f>SUM(F12*100/F5)</f>
        <v>1.7261321063086168</v>
      </c>
      <c r="G34" s="11">
        <f>(G12*100)/G5</f>
        <v>8.0961519590889282</v>
      </c>
      <c r="H34" s="11">
        <f>(H12*100)/H5</f>
        <v>11.007352695803068</v>
      </c>
      <c r="I34" s="11">
        <f>(I12*100)/I5</f>
        <v>11.365063874628198</v>
      </c>
      <c r="J34" s="11">
        <f>SUM(J12*100/J5)</f>
        <v>3.9051671732522797</v>
      </c>
      <c r="K34" s="11">
        <f>SUM(K12*100/K5)</f>
        <v>3.0407311742499505</v>
      </c>
      <c r="L34" s="11">
        <f>(L12*100)/L5</f>
        <v>0.71538850185087144</v>
      </c>
      <c r="M34" s="12">
        <f>(M12*100)/M5</f>
        <v>0.60658390230806625</v>
      </c>
      <c r="N34" s="12">
        <f>(N12*100)/N5</f>
        <v>1.3531343870188934</v>
      </c>
      <c r="O34" s="12">
        <f>SUM(O12*100/O5)</f>
        <v>0.47932720591781031</v>
      </c>
      <c r="P34" s="12">
        <f>SUM(P12*100/P5)</f>
        <v>0.25974947030611428</v>
      </c>
    </row>
    <row r="35" spans="1:16" ht="17.100000000000001" customHeight="1">
      <c r="A35" s="18" t="s">
        <v>14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  <c r="N35" s="12"/>
      <c r="O35" s="12"/>
      <c r="P35" s="12"/>
    </row>
    <row r="36" spans="1:16" ht="17.100000000000001" customHeight="1">
      <c r="A36" s="18" t="s">
        <v>13</v>
      </c>
      <c r="B36" s="11">
        <f>(B14*100)/B5</f>
        <v>12.067676769483045</v>
      </c>
      <c r="C36" s="11">
        <f t="shared" ref="C36:L36" si="12">(C14*100)/C5</f>
        <v>13.638667711944185</v>
      </c>
      <c r="D36" s="11">
        <f t="shared" si="12"/>
        <v>12.663259003303226</v>
      </c>
      <c r="E36" s="11">
        <f t="shared" si="12"/>
        <v>9.8519347138666973</v>
      </c>
      <c r="F36" s="11">
        <f t="shared" si="12"/>
        <v>11.248564699571714</v>
      </c>
      <c r="G36" s="11">
        <f t="shared" si="12"/>
        <v>12.613550264541754</v>
      </c>
      <c r="H36" s="11">
        <f t="shared" si="12"/>
        <v>14.033526513086908</v>
      </c>
      <c r="I36" s="11">
        <f t="shared" si="12"/>
        <v>13.294020545776384</v>
      </c>
      <c r="J36" s="11">
        <f t="shared" si="12"/>
        <v>11.26079027355623</v>
      </c>
      <c r="K36" s="11">
        <f t="shared" si="12"/>
        <v>10.869064176435526</v>
      </c>
      <c r="L36" s="11">
        <f t="shared" si="12"/>
        <v>11.384620958829935</v>
      </c>
      <c r="M36" s="12">
        <f>(M14*100)/M5</f>
        <v>13.123544307471285</v>
      </c>
      <c r="N36" s="12">
        <f>(N14*100)/N5</f>
        <v>11.810448892507228</v>
      </c>
      <c r="O36" s="12">
        <f>SUM(O14*100/O5)</f>
        <v>8.1755668502319487</v>
      </c>
      <c r="P36" s="12">
        <f>SUM(P14*100/P5)</f>
        <v>11.671882341468605</v>
      </c>
    </row>
    <row r="37" spans="1:16" s="16" customFormat="1" ht="17.100000000000001" customHeight="1">
      <c r="A37" s="17" t="s">
        <v>12</v>
      </c>
      <c r="B37" s="11">
        <f>(B15*100)/B5</f>
        <v>3.4017206200812922</v>
      </c>
      <c r="C37" s="11">
        <f t="shared" ref="C37:L37" si="13">(C15*100)/C5</f>
        <v>3.6411549686889009</v>
      </c>
      <c r="D37" s="11">
        <f t="shared" si="13"/>
        <v>3.5795385033136693</v>
      </c>
      <c r="E37" s="11">
        <f t="shared" si="13"/>
        <v>3.4043565193647551</v>
      </c>
      <c r="F37" s="11">
        <f t="shared" si="13"/>
        <v>2.8307896038151754</v>
      </c>
      <c r="G37" s="11">
        <f t="shared" si="13"/>
        <v>2.1737626700941539</v>
      </c>
      <c r="H37" s="11">
        <f t="shared" si="13"/>
        <v>2.5089266843902602</v>
      </c>
      <c r="I37" s="11">
        <f t="shared" si="13"/>
        <v>2.2990713392129485</v>
      </c>
      <c r="J37" s="11">
        <f t="shared" si="13"/>
        <v>1.9193515704154003</v>
      </c>
      <c r="K37" s="11">
        <f t="shared" si="13"/>
        <v>1.7524339360222532</v>
      </c>
      <c r="L37" s="11">
        <f t="shared" si="13"/>
        <v>4.9382740900133459</v>
      </c>
      <c r="M37" s="12">
        <f>(M15*100)/M5</f>
        <v>5.1182330704319368</v>
      </c>
      <c r="N37" s="12">
        <f>(N15*100)/N5</f>
        <v>5.3107717357738409</v>
      </c>
      <c r="O37" s="12">
        <f>SUM(O15*100/O5)</f>
        <v>5.1713329539865169</v>
      </c>
      <c r="P37" s="12">
        <f>SUM(P15*100/P5)</f>
        <v>4.0336521839345396</v>
      </c>
    </row>
    <row r="38" spans="1:16" ht="17.100000000000001" customHeight="1">
      <c r="A38" s="15" t="s">
        <v>11</v>
      </c>
      <c r="B38" s="11">
        <f>(B16*100)/B5</f>
        <v>0.63347501953624441</v>
      </c>
      <c r="C38" s="11">
        <f t="shared" ref="C38:L38" si="14">(C16*100)/C5</f>
        <v>0.56388314301096598</v>
      </c>
      <c r="D38" s="11">
        <f t="shared" si="14"/>
        <v>0.78925302944853737</v>
      </c>
      <c r="E38" s="11">
        <f t="shared" si="14"/>
        <v>0.35364790233504506</v>
      </c>
      <c r="F38" s="11">
        <f t="shared" si="14"/>
        <v>0.77359550090937279</v>
      </c>
      <c r="G38" s="11">
        <f t="shared" si="14"/>
        <v>1.0734491450853467</v>
      </c>
      <c r="H38" s="11">
        <f t="shared" si="14"/>
        <v>0.95440438714557452</v>
      </c>
      <c r="I38" s="11">
        <f t="shared" si="14"/>
        <v>1.2925463162429986</v>
      </c>
      <c r="J38" s="11">
        <f t="shared" si="14"/>
        <v>0.58763931104356637</v>
      </c>
      <c r="K38" s="11">
        <f t="shared" si="14"/>
        <v>1.3844625471885554</v>
      </c>
      <c r="L38" s="11">
        <f t="shared" si="14"/>
        <v>8.2931925369318815E-2</v>
      </c>
      <c r="M38" s="12">
        <f>(M16*100)/M5</f>
        <v>5.4418412288403072E-2</v>
      </c>
      <c r="N38" s="12">
        <f>(N16*100)/N5</f>
        <v>0.1087841441846102</v>
      </c>
      <c r="O38" s="12">
        <f>SUM(O16*100/O5)</f>
        <v>7.5226402538408871E-2</v>
      </c>
      <c r="P38" s="12">
        <f>SUM(P16*100/P5)</f>
        <v>9.2197764204218047E-2</v>
      </c>
    </row>
    <row r="39" spans="1:16" ht="17.100000000000001" customHeight="1">
      <c r="A39" s="15" t="s">
        <v>10</v>
      </c>
      <c r="B39" s="11">
        <f>(B17*100)/B5</f>
        <v>0.37230627824261425</v>
      </c>
      <c r="C39" s="11">
        <f t="shared" ref="C39:L39" si="15">(C17*100)/C5</f>
        <v>0.2521889433566632</v>
      </c>
      <c r="D39" s="11">
        <f t="shared" si="15"/>
        <v>0.44401077800356281</v>
      </c>
      <c r="E39" s="11">
        <f t="shared" si="15"/>
        <v>0.62670107723881585</v>
      </c>
      <c r="F39" s="11">
        <f t="shared" si="15"/>
        <v>0.18941774995180743</v>
      </c>
      <c r="G39" s="11">
        <f t="shared" si="15"/>
        <v>0.373366621570971</v>
      </c>
      <c r="H39" s="11">
        <f t="shared" si="15"/>
        <v>0.24749997219101436</v>
      </c>
      <c r="I39" s="11">
        <f t="shared" si="15"/>
        <v>0.22269171472620339</v>
      </c>
      <c r="J39" s="11">
        <f t="shared" si="15"/>
        <v>1.0034447821681864</v>
      </c>
      <c r="K39" s="11">
        <f t="shared" si="15"/>
        <v>0.16610371547784622</v>
      </c>
      <c r="L39" s="11">
        <f t="shared" si="15"/>
        <v>0.37097946227100626</v>
      </c>
      <c r="M39" s="12">
        <f>(M17*100)/M5</f>
        <v>0.25830606366228659</v>
      </c>
      <c r="N39" s="12">
        <v>0.8</v>
      </c>
      <c r="O39" s="12">
        <f>SUM(O17*100/O5)</f>
        <v>0.17842159576417488</v>
      </c>
      <c r="P39" s="12">
        <f>SUM(P17*100/P5)</f>
        <v>0.21542362213100949</v>
      </c>
    </row>
    <row r="40" spans="1:16" ht="17.100000000000001" customHeight="1">
      <c r="A40" s="15" t="s">
        <v>9</v>
      </c>
      <c r="B40" s="11">
        <f>(B18*100)/B5</f>
        <v>0.19867064127163517</v>
      </c>
      <c r="C40" s="11">
        <f t="shared" ref="C40:L40" si="16">(C18*100)/C5</f>
        <v>0.20149928058459979</v>
      </c>
      <c r="D40" s="11">
        <f t="shared" si="16"/>
        <v>0.20290815123818731</v>
      </c>
      <c r="E40" s="11">
        <f t="shared" si="16"/>
        <v>0.12463556209317279</v>
      </c>
      <c r="F40" s="11">
        <f t="shared" si="16"/>
        <v>0.25940174163754159</v>
      </c>
      <c r="G40" s="11">
        <f t="shared" si="16"/>
        <v>0.18579855575806614</v>
      </c>
      <c r="H40" s="11">
        <f t="shared" si="16"/>
        <v>0.19410671976328991</v>
      </c>
      <c r="I40" s="11">
        <f t="shared" si="16"/>
        <v>0.25435650399962623</v>
      </c>
      <c r="J40" s="11">
        <f t="shared" si="16"/>
        <v>9.7264437689969604E-2</v>
      </c>
      <c r="K40" s="11">
        <f t="shared" si="16"/>
        <v>0.15577190542420027</v>
      </c>
      <c r="L40" s="11">
        <f t="shared" si="16"/>
        <v>0.21477758342005623</v>
      </c>
      <c r="M40" s="12">
        <f>(M18*100)/M5</f>
        <v>0.21114343967900392</v>
      </c>
      <c r="N40" s="12">
        <f>(N18*100)/N5</f>
        <v>0.13334830577468348</v>
      </c>
      <c r="O40" s="12">
        <v>0.1</v>
      </c>
      <c r="P40" s="12">
        <f>SUM(P18*100/P5)</f>
        <v>0.37499667556138688</v>
      </c>
    </row>
    <row r="41" spans="1:16" ht="17.100000000000001" customHeight="1">
      <c r="A41" s="2" t="s">
        <v>8</v>
      </c>
      <c r="B41" s="11">
        <f>(B19*100)/B5</f>
        <v>3.36506222092676</v>
      </c>
      <c r="C41" s="11">
        <f t="shared" ref="C41:L41" si="17">(C19*100)/C5</f>
        <v>3.8930290694196508</v>
      </c>
      <c r="D41" s="11">
        <f t="shared" si="17"/>
        <v>3.2802489802373427</v>
      </c>
      <c r="E41" s="11">
        <f t="shared" si="17"/>
        <v>2.3412107706265251</v>
      </c>
      <c r="F41" s="11">
        <f t="shared" si="17"/>
        <v>3.7556678651949076</v>
      </c>
      <c r="G41" s="11">
        <f t="shared" si="17"/>
        <v>4.0270831557120585</v>
      </c>
      <c r="H41" s="11">
        <f t="shared" si="17"/>
        <v>5.4767016318312773</v>
      </c>
      <c r="I41" s="11">
        <f t="shared" si="17"/>
        <v>3.4815695353581497</v>
      </c>
      <c r="J41" s="11">
        <f t="shared" si="17"/>
        <v>2.9576494427558258</v>
      </c>
      <c r="K41" s="11">
        <f t="shared" si="17"/>
        <v>3.8394595668587326</v>
      </c>
      <c r="L41" s="11">
        <f t="shared" si="17"/>
        <v>2.5366702026799897</v>
      </c>
      <c r="M41" s="12">
        <f>(M19*100)/M5</f>
        <v>1.8270074952293192</v>
      </c>
      <c r="N41" s="12">
        <f>(N19*100)/N5</f>
        <v>3.0080570450015442</v>
      </c>
      <c r="O41" s="12">
        <f>SUM(O19*100/O5)</f>
        <v>1.6077232439939433</v>
      </c>
      <c r="P41" s="12">
        <f>SUM(P19*100/P5)</f>
        <v>3.6622015762271611</v>
      </c>
    </row>
    <row r="42" spans="1:16" ht="17.100000000000001" customHeight="1">
      <c r="A42" s="2" t="s">
        <v>7</v>
      </c>
      <c r="B42" s="11">
        <f>(B20*100)/B5</f>
        <v>3.1354554671978856</v>
      </c>
      <c r="C42" s="11">
        <f t="shared" ref="C42:L42" si="18">(C20*100)/C5</f>
        <v>2.584857958749319</v>
      </c>
      <c r="D42" s="11">
        <f t="shared" si="18"/>
        <v>3.6353382449041707</v>
      </c>
      <c r="E42" s="11">
        <f t="shared" si="18"/>
        <v>2.7551946164483709</v>
      </c>
      <c r="F42" s="11">
        <f t="shared" si="18"/>
        <v>3.5281151257616523</v>
      </c>
      <c r="G42" s="11">
        <f t="shared" si="18"/>
        <v>3.2229212680630783</v>
      </c>
      <c r="H42" s="11">
        <f t="shared" si="18"/>
        <v>2.8381850743612276</v>
      </c>
      <c r="I42" s="11">
        <f t="shared" si="18"/>
        <v>3.5147916093499374</v>
      </c>
      <c r="J42" s="11">
        <f t="shared" si="18"/>
        <v>2.6796352583586627</v>
      </c>
      <c r="K42" s="11">
        <f t="shared" si="18"/>
        <v>3.8585336777270016</v>
      </c>
      <c r="L42" s="11">
        <f t="shared" si="18"/>
        <v>3.0260088205751692</v>
      </c>
      <c r="M42" s="12">
        <f>(M20*100)/M5</f>
        <v>2.2543734264009112</v>
      </c>
      <c r="N42" s="12">
        <f>(N20*100)/N5</f>
        <v>3.7983212150136154</v>
      </c>
      <c r="O42" s="12">
        <f>SUM(O20*100/O5)</f>
        <v>2.8451011216449507</v>
      </c>
      <c r="P42" s="12">
        <v>3.1</v>
      </c>
    </row>
    <row r="43" spans="1:16" ht="17.100000000000001" customHeight="1">
      <c r="A43" s="2" t="s">
        <v>6</v>
      </c>
      <c r="B43" s="11">
        <f>(B21*100)/B5</f>
        <v>1.2952038296403721</v>
      </c>
      <c r="C43" s="11">
        <f t="shared" ref="C43:L43" si="19">(C21*100)/C5</f>
        <v>0.64038990110793115</v>
      </c>
      <c r="D43" s="11">
        <f t="shared" si="19"/>
        <v>1.4251313681082096</v>
      </c>
      <c r="E43" s="11">
        <f t="shared" si="19"/>
        <v>1.3657062828654729</v>
      </c>
      <c r="F43" s="11">
        <f t="shared" si="19"/>
        <v>1.9172261195343341</v>
      </c>
      <c r="G43" s="11">
        <f t="shared" si="19"/>
        <v>0.72163837327332014</v>
      </c>
      <c r="H43" s="11">
        <f t="shared" si="19"/>
        <v>0.50779207777617108</v>
      </c>
      <c r="I43" s="11">
        <f t="shared" si="19"/>
        <v>0.34727449219540807</v>
      </c>
      <c r="J43" s="11">
        <f t="shared" si="19"/>
        <v>0.73758865248226946</v>
      </c>
      <c r="K43" s="11">
        <f t="shared" si="19"/>
        <v>1.5847407113053844</v>
      </c>
      <c r="L43" s="11">
        <f t="shared" si="19"/>
        <v>2.0129108099349224</v>
      </c>
      <c r="M43" s="12">
        <f>(M21*100)/M5</f>
        <v>0.81337386900399788</v>
      </c>
      <c r="N43" s="12">
        <f>(N21*100)/N5</f>
        <v>2.8824289042980262</v>
      </c>
      <c r="O43" s="12">
        <f>SUM(O21*100/O5)</f>
        <v>2.1130903584827414</v>
      </c>
      <c r="P43" s="12">
        <f>SUM(P21*100/P5)</f>
        <v>2.2881002827989114</v>
      </c>
    </row>
    <row r="44" spans="1:16" ht="17.100000000000001" customHeight="1">
      <c r="A44" s="2" t="s">
        <v>5</v>
      </c>
      <c r="B44" s="11">
        <v>1.5</v>
      </c>
      <c r="C44" s="11">
        <f t="shared" ref="C44:L44" si="20">(C22*100)/C5</f>
        <v>1.9753226349809048</v>
      </c>
      <c r="D44" s="11">
        <f t="shared" si="20"/>
        <v>2.0425092576844004</v>
      </c>
      <c r="E44" s="11">
        <f t="shared" si="20"/>
        <v>0.93851018664505725</v>
      </c>
      <c r="F44" s="11">
        <f t="shared" si="20"/>
        <v>0.9177541424656156</v>
      </c>
      <c r="G44" s="11">
        <v>1.1000000000000001</v>
      </c>
      <c r="H44" s="11">
        <f t="shared" si="20"/>
        <v>2.1335053782578228</v>
      </c>
      <c r="I44" s="11">
        <f t="shared" si="20"/>
        <v>1.0854274487004458</v>
      </c>
      <c r="J44" s="11">
        <f t="shared" si="20"/>
        <v>0.31529888551165147</v>
      </c>
      <c r="K44" s="11">
        <f t="shared" si="20"/>
        <v>0.68507848201867672</v>
      </c>
      <c r="L44" s="11">
        <f t="shared" si="20"/>
        <v>2.0656490731552175</v>
      </c>
      <c r="M44" s="12">
        <f>(M22*100)/M5</f>
        <v>1.7689611887883558</v>
      </c>
      <c r="N44" s="12">
        <f>(N22*100)/N5</f>
        <v>3.3365149771202383</v>
      </c>
      <c r="O44" s="12">
        <f>SUM(O22*100/O5)</f>
        <v>1.6800563233577981</v>
      </c>
      <c r="P44" s="12">
        <f>SUM(P22*100/P5)</f>
        <v>1.1772945275307842</v>
      </c>
    </row>
    <row r="45" spans="1:16" ht="17.100000000000001" customHeight="1">
      <c r="A45" s="2" t="s">
        <v>4</v>
      </c>
      <c r="B45" s="11">
        <f>(B23*100)/B5</f>
        <v>0.20224707045744317</v>
      </c>
      <c r="C45" s="11">
        <f t="shared" ref="C45:L45" si="21">(C23*100)/C5</f>
        <v>0.30193407825098623</v>
      </c>
      <c r="D45" s="11">
        <f t="shared" si="21"/>
        <v>0.12025291904263159</v>
      </c>
      <c r="E45" s="11">
        <f t="shared" si="21"/>
        <v>0.19774334763192433</v>
      </c>
      <c r="F45" s="11">
        <f t="shared" si="21"/>
        <v>0.18899868413332999</v>
      </c>
      <c r="G45" s="11" t="s">
        <v>3</v>
      </c>
      <c r="H45" s="11">
        <f t="shared" si="21"/>
        <v>0</v>
      </c>
      <c r="I45" s="11">
        <f t="shared" si="21"/>
        <v>3.997030777136984E-2</v>
      </c>
      <c r="J45" s="11">
        <f t="shared" si="21"/>
        <v>2.7558257345491388E-2</v>
      </c>
      <c r="K45" s="11">
        <f t="shared" si="21"/>
        <v>2.9405920921915359E-2</v>
      </c>
      <c r="L45" s="11">
        <f t="shared" si="21"/>
        <v>0.42552934522024266</v>
      </c>
      <c r="M45" s="12">
        <f>(M23*100)/M5</f>
        <v>0.69583009846104726</v>
      </c>
      <c r="N45" s="12">
        <f>(N23*100)/N5</f>
        <v>0.22879761938182533</v>
      </c>
      <c r="O45" s="12">
        <f>SUM(O23*100/O5)</f>
        <v>0.40024303914666254</v>
      </c>
      <c r="P45" s="12">
        <f>SUM(P23*100/P5)</f>
        <v>0.36701802288986801</v>
      </c>
    </row>
    <row r="46" spans="1:16" ht="17.100000000000001" customHeight="1">
      <c r="A46" s="2" t="s">
        <v>2</v>
      </c>
      <c r="B46" s="9" t="s">
        <v>0</v>
      </c>
      <c r="C46" s="9">
        <f>C24*100/C5</f>
        <v>0</v>
      </c>
      <c r="D46" s="9" t="s">
        <v>0</v>
      </c>
      <c r="E46" s="8" t="s">
        <v>0</v>
      </c>
      <c r="F46" s="8" t="s">
        <v>0</v>
      </c>
      <c r="G46" s="9" t="s">
        <v>0</v>
      </c>
      <c r="H46" s="9">
        <v>0</v>
      </c>
      <c r="I46" s="9">
        <v>0</v>
      </c>
      <c r="J46" s="8" t="s">
        <v>0</v>
      </c>
      <c r="K46" s="8" t="s">
        <v>0</v>
      </c>
      <c r="L46" s="9" t="s">
        <v>0</v>
      </c>
      <c r="M46" s="10">
        <v>0</v>
      </c>
      <c r="N46" s="10">
        <v>0</v>
      </c>
      <c r="O46" s="46" t="s">
        <v>0</v>
      </c>
      <c r="P46" s="46" t="s">
        <v>0</v>
      </c>
    </row>
    <row r="47" spans="1:16" ht="17.100000000000001" customHeight="1">
      <c r="A47" s="7" t="s">
        <v>1</v>
      </c>
      <c r="B47" s="5" t="s">
        <v>0</v>
      </c>
      <c r="C47" s="5">
        <f>C25*100/C5</f>
        <v>0</v>
      </c>
      <c r="D47" s="5" t="s">
        <v>0</v>
      </c>
      <c r="E47" s="4" t="s">
        <v>0</v>
      </c>
      <c r="F47" s="4" t="s">
        <v>0</v>
      </c>
      <c r="G47" s="5" t="s">
        <v>0</v>
      </c>
      <c r="H47" s="5">
        <v>0</v>
      </c>
      <c r="I47" s="5">
        <v>0</v>
      </c>
      <c r="J47" s="4" t="s">
        <v>0</v>
      </c>
      <c r="K47" s="4" t="s">
        <v>0</v>
      </c>
      <c r="L47" s="5" t="s">
        <v>0</v>
      </c>
      <c r="M47" s="6">
        <v>0</v>
      </c>
      <c r="N47" s="6">
        <v>0</v>
      </c>
      <c r="O47" s="47" t="s">
        <v>0</v>
      </c>
      <c r="P47" s="47" t="s">
        <v>0</v>
      </c>
    </row>
    <row r="48" spans="1:16" ht="17.25" customHeight="1">
      <c r="A48" s="3"/>
      <c r="B48" s="28"/>
    </row>
  </sheetData>
  <pageMargins left="0.82677165354330717" right="0.70866141732283472" top="0.78740157480314965" bottom="0.39370078740157483" header="0.39370078740157483" footer="0.51181102362204722"/>
  <pageSetup paperSize="9" firstPageNumber="10" orientation="portrait" useFirstPageNumber="1" horizontalDpi="300" verticalDpi="300" r:id="rId1"/>
  <headerFooter alignWithMargins="0">
    <oddHeader>&amp;C&amp;"Angsana New,ธรรมดา"&amp;16 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dcterms:created xsi:type="dcterms:W3CDTF">2009-06-11T05:19:16Z</dcterms:created>
  <dcterms:modified xsi:type="dcterms:W3CDTF">2009-06-12T02:57:30Z</dcterms:modified>
</cp:coreProperties>
</file>