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กลุ่มวิชาการสถิติ\รายงาน สรง\รายงาน ปี 2564\รายงาน สรง.ปี 2564\ตารางข้อมูลร้อยละ ประจำปี\"/>
    </mc:Choice>
  </mc:AlternateContent>
  <xr:revisionPtr revIDLastSave="0" documentId="13_ncr:1_{B8712D33-3A4F-4ECA-8375-BF28C93A9D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1" i="1" l="1"/>
  <c r="X32" i="1"/>
  <c r="X44" i="1"/>
  <c r="X45" i="1"/>
  <c r="W36" i="1"/>
  <c r="W37" i="1"/>
  <c r="W38" i="1"/>
  <c r="W48" i="1"/>
  <c r="W49" i="1"/>
  <c r="W29" i="1"/>
  <c r="V42" i="1"/>
  <c r="W5" i="1"/>
  <c r="W41" i="1" s="1"/>
  <c r="X5" i="1"/>
  <c r="X35" i="1" s="1"/>
  <c r="V5" i="1"/>
  <c r="V32" i="1" s="1"/>
  <c r="Y13" i="1"/>
  <c r="Z13" i="1" s="1"/>
  <c r="Y22" i="1"/>
  <c r="Z22" i="1" s="1"/>
  <c r="Y21" i="1"/>
  <c r="Z21" i="1" s="1"/>
  <c r="Y11" i="1"/>
  <c r="Z11" i="1" s="1"/>
  <c r="Y8" i="1"/>
  <c r="Z8" i="1" s="1"/>
  <c r="Y7" i="1"/>
  <c r="Z7" i="1" s="1"/>
  <c r="Z19" i="1"/>
  <c r="Z26" i="1"/>
  <c r="Y14" i="1"/>
  <c r="Z14" i="1" s="1"/>
  <c r="Y15" i="1"/>
  <c r="Z15" i="1" s="1"/>
  <c r="Y16" i="1"/>
  <c r="Z16" i="1" s="1"/>
  <c r="Y17" i="1"/>
  <c r="Z17" i="1" s="1"/>
  <c r="Y18" i="1"/>
  <c r="Z18" i="1" s="1"/>
  <c r="Y19" i="1"/>
  <c r="Y23" i="1"/>
  <c r="Z23" i="1" s="1"/>
  <c r="Y24" i="1"/>
  <c r="Z24" i="1" s="1"/>
  <c r="Y25" i="1"/>
  <c r="Z25" i="1" s="1"/>
  <c r="Y26" i="1"/>
  <c r="B5" i="1"/>
  <c r="B44" i="1" s="1"/>
  <c r="G5" i="1"/>
  <c r="G30" i="1" s="1"/>
  <c r="N5" i="1"/>
  <c r="S5" i="1"/>
  <c r="S31" i="1" s="1"/>
  <c r="R5" i="1"/>
  <c r="R38" i="1" s="1"/>
  <c r="Q5" i="1"/>
  <c r="Q31" i="1" s="1"/>
  <c r="M5" i="1"/>
  <c r="L5" i="1"/>
  <c r="L32" i="1" s="1"/>
  <c r="H5" i="1"/>
  <c r="I5" i="1"/>
  <c r="I37" i="1" s="1"/>
  <c r="C5" i="1"/>
  <c r="D5" i="1"/>
  <c r="R35" i="1"/>
  <c r="R46" i="1"/>
  <c r="R47" i="1"/>
  <c r="Q41" i="1"/>
  <c r="M30" i="1"/>
  <c r="H37" i="1"/>
  <c r="H46" i="1"/>
  <c r="H30" i="1"/>
  <c r="C42" i="1"/>
  <c r="D42" i="1"/>
  <c r="V41" i="1" l="1"/>
  <c r="Q39" i="1"/>
  <c r="R33" i="1"/>
  <c r="V40" i="1"/>
  <c r="X43" i="1"/>
  <c r="R44" i="1"/>
  <c r="X42" i="1"/>
  <c r="Q37" i="1"/>
  <c r="Q48" i="1"/>
  <c r="R42" i="1"/>
  <c r="V37" i="1"/>
  <c r="X40" i="1"/>
  <c r="G38" i="1"/>
  <c r="Q45" i="1"/>
  <c r="Q32" i="1"/>
  <c r="R39" i="1"/>
  <c r="G45" i="1"/>
  <c r="Q43" i="1"/>
  <c r="R29" i="1"/>
  <c r="R37" i="1"/>
  <c r="V44" i="1"/>
  <c r="V31" i="1"/>
  <c r="W40" i="1"/>
  <c r="X47" i="1"/>
  <c r="X34" i="1"/>
  <c r="G41" i="1"/>
  <c r="Q42" i="1"/>
  <c r="R48" i="1"/>
  <c r="R36" i="1"/>
  <c r="V43" i="1"/>
  <c r="V30" i="1"/>
  <c r="W39" i="1"/>
  <c r="X46" i="1"/>
  <c r="X33" i="1"/>
  <c r="R34" i="1"/>
  <c r="R28" i="1" s="1"/>
  <c r="V39" i="1"/>
  <c r="V34" i="1"/>
  <c r="Q29" i="1"/>
  <c r="R43" i="1"/>
  <c r="R31" i="1"/>
  <c r="V29" i="1"/>
  <c r="W46" i="1"/>
  <c r="Q36" i="1"/>
  <c r="W33" i="1"/>
  <c r="W31" i="1"/>
  <c r="Q40" i="1"/>
  <c r="R45" i="1"/>
  <c r="X30" i="1"/>
  <c r="Q38" i="1"/>
  <c r="W35" i="1"/>
  <c r="V38" i="1"/>
  <c r="W34" i="1"/>
  <c r="V49" i="1"/>
  <c r="W32" i="1"/>
  <c r="Q47" i="1"/>
  <c r="Q35" i="1"/>
  <c r="R41" i="1"/>
  <c r="AA6" i="1"/>
  <c r="V48" i="1"/>
  <c r="V36" i="1"/>
  <c r="W44" i="1"/>
  <c r="X39" i="1"/>
  <c r="G29" i="1"/>
  <c r="Q46" i="1"/>
  <c r="Q34" i="1"/>
  <c r="R40" i="1"/>
  <c r="V47" i="1"/>
  <c r="V35" i="1"/>
  <c r="W43" i="1"/>
  <c r="W30" i="1"/>
  <c r="W28" i="1" s="1"/>
  <c r="X38" i="1"/>
  <c r="X29" i="1"/>
  <c r="R32" i="1"/>
  <c r="W47" i="1"/>
  <c r="X41" i="1"/>
  <c r="R30" i="1"/>
  <c r="W45" i="1"/>
  <c r="V46" i="1"/>
  <c r="V33" i="1"/>
  <c r="W42" i="1"/>
  <c r="X49" i="1"/>
  <c r="X37" i="1"/>
  <c r="X36" i="1"/>
  <c r="G34" i="1"/>
  <c r="Q44" i="1"/>
  <c r="Q30" i="1"/>
  <c r="V45" i="1"/>
  <c r="X48" i="1"/>
  <c r="Y12" i="1"/>
  <c r="Z12" i="1" s="1"/>
  <c r="AB6" i="1"/>
  <c r="Y20" i="1"/>
  <c r="Z20" i="1" s="1"/>
  <c r="AC6" i="1"/>
  <c r="Y6" i="1"/>
  <c r="Z6" i="1" s="1"/>
  <c r="Y9" i="1"/>
  <c r="Z9" i="1" s="1"/>
  <c r="Y10" i="1"/>
  <c r="Z10" i="1" s="1"/>
  <c r="B38" i="1"/>
  <c r="B45" i="1"/>
  <c r="B34" i="1"/>
  <c r="G42" i="1"/>
  <c r="N31" i="1"/>
  <c r="Q33" i="1"/>
  <c r="L48" i="1"/>
  <c r="L40" i="1"/>
  <c r="L46" i="1"/>
  <c r="L38" i="1"/>
  <c r="L44" i="1"/>
  <c r="L36" i="1"/>
  <c r="L42" i="1"/>
  <c r="L34" i="1"/>
  <c r="B48" i="1"/>
  <c r="S47" i="1"/>
  <c r="S43" i="1"/>
  <c r="S39" i="1"/>
  <c r="S35" i="1"/>
  <c r="S46" i="1"/>
  <c r="S42" i="1"/>
  <c r="S38" i="1"/>
  <c r="S34" i="1"/>
  <c r="S29" i="1"/>
  <c r="S45" i="1"/>
  <c r="S41" i="1"/>
  <c r="S37" i="1"/>
  <c r="S33" i="1"/>
  <c r="S48" i="1"/>
  <c r="S44" i="1"/>
  <c r="S40" i="1"/>
  <c r="S36" i="1"/>
  <c r="S32" i="1"/>
  <c r="M43" i="1"/>
  <c r="M37" i="1"/>
  <c r="M41" i="1"/>
  <c r="M35" i="1"/>
  <c r="M47" i="1"/>
  <c r="M33" i="1"/>
  <c r="M45" i="1"/>
  <c r="M39" i="1"/>
  <c r="M31" i="1"/>
  <c r="M29" i="1"/>
  <c r="M44" i="1"/>
  <c r="M36" i="1"/>
  <c r="M32" i="1"/>
  <c r="M46" i="1"/>
  <c r="M42" i="1"/>
  <c r="M38" i="1"/>
  <c r="M34" i="1"/>
  <c r="N29" i="1"/>
  <c r="N44" i="1"/>
  <c r="N40" i="1"/>
  <c r="N36" i="1"/>
  <c r="N48" i="1"/>
  <c r="N43" i="1"/>
  <c r="N39" i="1"/>
  <c r="N35" i="1"/>
  <c r="N47" i="1"/>
  <c r="N42" i="1"/>
  <c r="N38" i="1"/>
  <c r="N34" i="1"/>
  <c r="N45" i="1"/>
  <c r="N41" i="1"/>
  <c r="N37" i="1"/>
  <c r="H42" i="1"/>
  <c r="H33" i="1"/>
  <c r="I31" i="1"/>
  <c r="I45" i="1"/>
  <c r="I40" i="1"/>
  <c r="I29" i="1"/>
  <c r="I36" i="1"/>
  <c r="I48" i="1"/>
  <c r="I44" i="1"/>
  <c r="I39" i="1"/>
  <c r="I35" i="1"/>
  <c r="I47" i="1"/>
  <c r="I43" i="1"/>
  <c r="I38" i="1"/>
  <c r="I34" i="1"/>
  <c r="I41" i="1"/>
  <c r="H45" i="1"/>
  <c r="H41" i="1"/>
  <c r="H36" i="1"/>
  <c r="H32" i="1"/>
  <c r="H29" i="1"/>
  <c r="H44" i="1"/>
  <c r="H39" i="1"/>
  <c r="H35" i="1"/>
  <c r="H31" i="1"/>
  <c r="H47" i="1"/>
  <c r="H43" i="1"/>
  <c r="H38" i="1"/>
  <c r="H34" i="1"/>
  <c r="D45" i="1"/>
  <c r="D38" i="1"/>
  <c r="D44" i="1"/>
  <c r="D35" i="1"/>
  <c r="D41" i="1"/>
  <c r="D31" i="1"/>
  <c r="D40" i="1"/>
  <c r="C34" i="1"/>
  <c r="C37" i="1"/>
  <c r="C33" i="1"/>
  <c r="C47" i="1"/>
  <c r="C43" i="1"/>
  <c r="D37" i="1"/>
  <c r="D48" i="1"/>
  <c r="D43" i="1"/>
  <c r="D39" i="1"/>
  <c r="C35" i="1"/>
  <c r="C31" i="1"/>
  <c r="C45" i="1"/>
  <c r="C41" i="1"/>
  <c r="C38" i="1"/>
  <c r="C48" i="1"/>
  <c r="C44" i="1"/>
  <c r="C29" i="1"/>
  <c r="C36" i="1"/>
  <c r="C32" i="1"/>
  <c r="C46" i="1"/>
  <c r="D36" i="1"/>
  <c r="D47" i="1"/>
  <c r="B41" i="1"/>
  <c r="B37" i="1"/>
  <c r="B33" i="1"/>
  <c r="B47" i="1"/>
  <c r="B43" i="1"/>
  <c r="B29" i="1"/>
  <c r="B40" i="1"/>
  <c r="B36" i="1"/>
  <c r="B32" i="1"/>
  <c r="B46" i="1"/>
  <c r="B42" i="1"/>
  <c r="B39" i="1"/>
  <c r="B35" i="1"/>
  <c r="B31" i="1"/>
  <c r="L47" i="1"/>
  <c r="L43" i="1"/>
  <c r="L39" i="1"/>
  <c r="L35" i="1"/>
  <c r="L31" i="1"/>
  <c r="L30" i="1"/>
  <c r="L29" i="1"/>
  <c r="L45" i="1"/>
  <c r="L41" i="1"/>
  <c r="L37" i="1"/>
  <c r="L33" i="1"/>
  <c r="G33" i="1"/>
  <c r="G48" i="1"/>
  <c r="G40" i="1"/>
  <c r="G36" i="1"/>
  <c r="G32" i="1"/>
  <c r="G47" i="1"/>
  <c r="G43" i="1"/>
  <c r="G37" i="1"/>
  <c r="G44" i="1"/>
  <c r="G39" i="1"/>
  <c r="G35" i="1"/>
  <c r="G31" i="1"/>
  <c r="G46" i="1"/>
  <c r="D29" i="1"/>
  <c r="Q28" i="1" l="1"/>
  <c r="V28" i="1"/>
  <c r="X28" i="1"/>
  <c r="Y5" i="1"/>
  <c r="Z5" i="1" s="1"/>
  <c r="L28" i="1"/>
  <c r="S28" i="1"/>
  <c r="H28" i="1"/>
  <c r="I28" i="1"/>
  <c r="D28" i="1"/>
  <c r="C28" i="1"/>
  <c r="B28" i="1"/>
  <c r="G28" i="1"/>
</calcChain>
</file>

<file path=xl/sharedStrings.xml><?xml version="1.0" encoding="utf-8"?>
<sst xmlns="http://schemas.openxmlformats.org/spreadsheetml/2006/main" count="268" uniqueCount="41">
  <si>
    <t>ตารางที่  4  จำนวนและร้อยละของผู้มีงานทำจำแนกตามอุตสาหกรรม และเพศ</t>
  </si>
  <si>
    <t>อุตสาหกรรม</t>
  </si>
  <si>
    <t>รวม</t>
  </si>
  <si>
    <t>หญิง</t>
  </si>
  <si>
    <t>ยอดรวม</t>
  </si>
  <si>
    <t>1. เกษตรกรรม การป่าไม้  และประมง</t>
  </si>
  <si>
    <t>2. การทำเหมืองแร่และเหมืองหิน</t>
  </si>
  <si>
    <t>3. การผลิต</t>
  </si>
  <si>
    <t>4. การไฟฟ้า ก๊าซและไอน้ำ</t>
  </si>
  <si>
    <t>5. การจัดหาน้ำ บำบัดน้ำเสีย</t>
  </si>
  <si>
    <t>6. การก่อสร้าง</t>
  </si>
  <si>
    <t>7. การขายส่ง การขายปลีก การซ่อมแซมยานยนต์  รถจักรยานยนต์ ฯลฯ</t>
  </si>
  <si>
    <t>8. การขนส่ง ที่เก็บสินค้า</t>
  </si>
  <si>
    <t>9. กิจกรรมโรงแรม และ อาหาร</t>
  </si>
  <si>
    <t>10. ข้อมูลข่าวสาร และการสื่อสาร</t>
  </si>
  <si>
    <t>11. กิจการทางการเงิน และการประกันภัย</t>
  </si>
  <si>
    <t>12. กิจการด้านอสังหาริมทรัพย์ การให้เช่า  และกิจกรรมทางธุรกิจ</t>
  </si>
  <si>
    <t>13. กิจกรรมทางวิชาชีพ  และเทคนิค</t>
  </si>
  <si>
    <t>14. การบริหารและการสนับสนุน</t>
  </si>
  <si>
    <t>15. การบริหารราชการ และการป้องกันประเทศ</t>
  </si>
  <si>
    <t>16. การศึกษา</t>
  </si>
  <si>
    <t>17. งานด้านสุขภาพ และงานสังคมสงเคราะห์</t>
  </si>
  <si>
    <t>18. ศิลปะความบันเทิง และนันทนาการ</t>
  </si>
  <si>
    <t>19. กิจกรรมบริการด้านอื่นๆ</t>
  </si>
  <si>
    <t>20. ลูกจ้างในครัวเรือนส่วนบุคคล</t>
  </si>
  <si>
    <t>ร้อยละ</t>
  </si>
  <si>
    <t xml:space="preserve">               ไตรมาสที่ 1/2564 จังหวัดปัตตานี</t>
  </si>
  <si>
    <t xml:space="preserve">    จำนวน</t>
  </si>
  <si>
    <t>21. ไม่ทราบ</t>
  </si>
  <si>
    <r>
      <rPr>
        <sz val="16"/>
        <rFont val="TH SarabunPSK"/>
        <family val="2"/>
      </rPr>
      <t xml:space="preserve">หมายเหตุ </t>
    </r>
    <r>
      <rPr>
        <sz val="14"/>
        <rFont val="TH SarabunPSK"/>
        <family val="2"/>
      </rPr>
      <t>:  -ไม่มีข้อมูล หรือข้อมูลมีค่าเป็น 0 หรือข้อมูลมีจำนวนน้อย</t>
    </r>
  </si>
  <si>
    <t>ชาย</t>
  </si>
  <si>
    <t xml:space="preserve">               ไตรมาสที่ 2/2564 จังหวัดปัตตานี</t>
  </si>
  <si>
    <t xml:space="preserve"> ชาย </t>
  </si>
  <si>
    <t>หมายเหตุ :  -ไม่มีข้อมูล หรือข้อมูลมีค่าเป็น 0 หรือข้อมูลมีจำนวนน้อย</t>
  </si>
  <si>
    <t xml:space="preserve">               ไตรมาสที่ 3/2564 จังหวัดปัตตานี</t>
  </si>
  <si>
    <t>22. ไม่ทราบ</t>
  </si>
  <si>
    <t xml:space="preserve">               ไตรมาสที่ 4/2564 จังหวัดปัตตานี</t>
  </si>
  <si>
    <t xml:space="preserve"> -</t>
  </si>
  <si>
    <t>แนวนอน</t>
  </si>
  <si>
    <t>อ้างอิง</t>
  </si>
  <si>
    <t xml:space="preserve">               ไตรมาสรวม 2564 จังหวัดปัตตานี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</si>
</sst>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6"/>
      <name val="Cordia New"/>
      <family val="2"/>
    </font>
    <font>
      <b/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quotePrefix="1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5" fillId="0" borderId="0" xfId="1" applyNumberFormat="1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NumberFormat="1" applyFont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2" fontId="5" fillId="0" borderId="0" xfId="0" applyNumberFormat="1" applyFont="1" applyAlignment="1">
      <alignment horizontal="right" vertical="center"/>
    </xf>
    <xf numFmtId="0" fontId="5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right" vertical="center"/>
    </xf>
    <xf numFmtId="0" fontId="7" fillId="0" borderId="0" xfId="0" applyFont="1"/>
    <xf numFmtId="3" fontId="7" fillId="0" borderId="0" xfId="0" applyNumberFormat="1" applyFont="1"/>
    <xf numFmtId="0" fontId="7" fillId="0" borderId="1" xfId="0" applyFont="1" applyBorder="1"/>
    <xf numFmtId="0" fontId="7" fillId="0" borderId="0" xfId="0" applyFont="1" applyAlignment="1">
      <alignment horizontal="center"/>
    </xf>
    <xf numFmtId="0" fontId="3" fillId="0" borderId="3" xfId="0" applyFont="1" applyBorder="1"/>
    <xf numFmtId="2" fontId="8" fillId="0" borderId="0" xfId="0" applyNumberFormat="1" applyFont="1"/>
    <xf numFmtId="3" fontId="7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2" fontId="7" fillId="0" borderId="0" xfId="0" applyNumberFormat="1" applyFont="1"/>
    <xf numFmtId="4" fontId="3" fillId="0" borderId="0" xfId="0" applyNumberFormat="1" applyFont="1" applyAlignment="1">
      <alignment horizontal="right"/>
    </xf>
    <xf numFmtId="2" fontId="8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3" fontId="3" fillId="0" borderId="0" xfId="0" applyNumberFormat="1" applyFont="1"/>
    <xf numFmtId="2" fontId="5" fillId="0" borderId="0" xfId="1" applyNumberFormat="1" applyFont="1" applyAlignment="1">
      <alignment horizontal="right" vertical="center"/>
    </xf>
    <xf numFmtId="2" fontId="3" fillId="0" borderId="3" xfId="0" applyNumberFormat="1" applyFont="1" applyBorder="1" applyAlignment="1">
      <alignment horizontal="right"/>
    </xf>
    <xf numFmtId="3" fontId="3" fillId="0" borderId="0" xfId="0" applyNumberFormat="1" applyFont="1" applyFill="1" applyAlignment="1">
      <alignment horizontal="right"/>
    </xf>
    <xf numFmtId="4" fontId="3" fillId="0" borderId="3" xfId="0" applyNumberFormat="1" applyFont="1" applyBorder="1" applyAlignment="1">
      <alignment horizontal="right"/>
    </xf>
    <xf numFmtId="1" fontId="5" fillId="0" borderId="0" xfId="0" applyNumberFormat="1" applyFont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0"/>
  <sheetViews>
    <sheetView tabSelected="1" topLeftCell="U1" zoomScaleNormal="100" zoomScaleSheetLayoutView="100" workbookViewId="0">
      <selection activeCell="AI11" sqref="AI11"/>
    </sheetView>
  </sheetViews>
  <sheetFormatPr defaultColWidth="8.140625" defaultRowHeight="24"/>
  <cols>
    <col min="1" max="1" width="46.42578125" style="2" hidden="1" customWidth="1"/>
    <col min="2" max="2" width="9.28515625" style="2" hidden="1" customWidth="1"/>
    <col min="3" max="3" width="9.28515625" style="3" hidden="1" customWidth="1"/>
    <col min="4" max="4" width="9.28515625" style="2" hidden="1" customWidth="1"/>
    <col min="5" max="5" width="8.140625" style="2" hidden="1" customWidth="1"/>
    <col min="6" max="6" width="53.5703125" style="2" hidden="1" customWidth="1"/>
    <col min="7" max="7" width="12.85546875" style="2" hidden="1" customWidth="1"/>
    <col min="8" max="8" width="11.85546875" style="2" hidden="1" customWidth="1"/>
    <col min="9" max="9" width="12.28515625" style="2" hidden="1" customWidth="1"/>
    <col min="10" max="10" width="8.140625" style="2" hidden="1" customWidth="1"/>
    <col min="11" max="11" width="54.85546875" style="2" hidden="1" customWidth="1"/>
    <col min="12" max="12" width="13.42578125" style="2" hidden="1" customWidth="1"/>
    <col min="13" max="13" width="12.42578125" style="2" hidden="1" customWidth="1"/>
    <col min="14" max="14" width="11.7109375" style="2" hidden="1" customWidth="1"/>
    <col min="15" max="15" width="8.140625" style="2" hidden="1" customWidth="1"/>
    <col min="16" max="16" width="56.85546875" style="2" hidden="1" customWidth="1"/>
    <col min="17" max="17" width="14.140625" style="2" hidden="1" customWidth="1"/>
    <col min="18" max="18" width="12.42578125" style="2" hidden="1" customWidth="1"/>
    <col min="19" max="19" width="14.7109375" style="2" hidden="1" customWidth="1"/>
    <col min="20" max="20" width="8.140625" style="2" hidden="1" customWidth="1"/>
    <col min="21" max="21" width="53.5703125" style="2" customWidth="1"/>
    <col min="22" max="22" width="9.7109375" style="2" customWidth="1"/>
    <col min="23" max="23" width="9.5703125" style="2" customWidth="1"/>
    <col min="24" max="24" width="9" style="2" customWidth="1"/>
    <col min="25" max="29" width="0" style="2" hidden="1" customWidth="1"/>
    <col min="30" max="256" width="8.140625" style="2"/>
    <col min="257" max="257" width="46.42578125" style="2" customWidth="1"/>
    <col min="258" max="260" width="9.28515625" style="2" customWidth="1"/>
    <col min="261" max="512" width="8.140625" style="2"/>
    <col min="513" max="513" width="46.42578125" style="2" customWidth="1"/>
    <col min="514" max="516" width="9.28515625" style="2" customWidth="1"/>
    <col min="517" max="768" width="8.140625" style="2"/>
    <col min="769" max="769" width="46.42578125" style="2" customWidth="1"/>
    <col min="770" max="772" width="9.28515625" style="2" customWidth="1"/>
    <col min="773" max="1024" width="8.140625" style="2"/>
    <col min="1025" max="1025" width="46.42578125" style="2" customWidth="1"/>
    <col min="1026" max="1028" width="9.28515625" style="2" customWidth="1"/>
    <col min="1029" max="1280" width="8.140625" style="2"/>
    <col min="1281" max="1281" width="46.42578125" style="2" customWidth="1"/>
    <col min="1282" max="1284" width="9.28515625" style="2" customWidth="1"/>
    <col min="1285" max="1536" width="8.140625" style="2"/>
    <col min="1537" max="1537" width="46.42578125" style="2" customWidth="1"/>
    <col min="1538" max="1540" width="9.28515625" style="2" customWidth="1"/>
    <col min="1541" max="1792" width="8.140625" style="2"/>
    <col min="1793" max="1793" width="46.42578125" style="2" customWidth="1"/>
    <col min="1794" max="1796" width="9.28515625" style="2" customWidth="1"/>
    <col min="1797" max="2048" width="8.140625" style="2"/>
    <col min="2049" max="2049" width="46.42578125" style="2" customWidth="1"/>
    <col min="2050" max="2052" width="9.28515625" style="2" customWidth="1"/>
    <col min="2053" max="2304" width="8.140625" style="2"/>
    <col min="2305" max="2305" width="46.42578125" style="2" customWidth="1"/>
    <col min="2306" max="2308" width="9.28515625" style="2" customWidth="1"/>
    <col min="2309" max="2560" width="8.140625" style="2"/>
    <col min="2561" max="2561" width="46.42578125" style="2" customWidth="1"/>
    <col min="2562" max="2564" width="9.28515625" style="2" customWidth="1"/>
    <col min="2565" max="2816" width="8.140625" style="2"/>
    <col min="2817" max="2817" width="46.42578125" style="2" customWidth="1"/>
    <col min="2818" max="2820" width="9.28515625" style="2" customWidth="1"/>
    <col min="2821" max="3072" width="8.140625" style="2"/>
    <col min="3073" max="3073" width="46.42578125" style="2" customWidth="1"/>
    <col min="3074" max="3076" width="9.28515625" style="2" customWidth="1"/>
    <col min="3077" max="3328" width="8.140625" style="2"/>
    <col min="3329" max="3329" width="46.42578125" style="2" customWidth="1"/>
    <col min="3330" max="3332" width="9.28515625" style="2" customWidth="1"/>
    <col min="3333" max="3584" width="8.140625" style="2"/>
    <col min="3585" max="3585" width="46.42578125" style="2" customWidth="1"/>
    <col min="3586" max="3588" width="9.28515625" style="2" customWidth="1"/>
    <col min="3589" max="3840" width="8.140625" style="2"/>
    <col min="3841" max="3841" width="46.42578125" style="2" customWidth="1"/>
    <col min="3842" max="3844" width="9.28515625" style="2" customWidth="1"/>
    <col min="3845" max="4096" width="8.140625" style="2"/>
    <col min="4097" max="4097" width="46.42578125" style="2" customWidth="1"/>
    <col min="4098" max="4100" width="9.28515625" style="2" customWidth="1"/>
    <col min="4101" max="4352" width="8.140625" style="2"/>
    <col min="4353" max="4353" width="46.42578125" style="2" customWidth="1"/>
    <col min="4354" max="4356" width="9.28515625" style="2" customWidth="1"/>
    <col min="4357" max="4608" width="8.140625" style="2"/>
    <col min="4609" max="4609" width="46.42578125" style="2" customWidth="1"/>
    <col min="4610" max="4612" width="9.28515625" style="2" customWidth="1"/>
    <col min="4613" max="4864" width="8.140625" style="2"/>
    <col min="4865" max="4865" width="46.42578125" style="2" customWidth="1"/>
    <col min="4866" max="4868" width="9.28515625" style="2" customWidth="1"/>
    <col min="4869" max="5120" width="8.140625" style="2"/>
    <col min="5121" max="5121" width="46.42578125" style="2" customWidth="1"/>
    <col min="5122" max="5124" width="9.28515625" style="2" customWidth="1"/>
    <col min="5125" max="5376" width="8.140625" style="2"/>
    <col min="5377" max="5377" width="46.42578125" style="2" customWidth="1"/>
    <col min="5378" max="5380" width="9.28515625" style="2" customWidth="1"/>
    <col min="5381" max="5632" width="8.140625" style="2"/>
    <col min="5633" max="5633" width="46.42578125" style="2" customWidth="1"/>
    <col min="5634" max="5636" width="9.28515625" style="2" customWidth="1"/>
    <col min="5637" max="5888" width="8.140625" style="2"/>
    <col min="5889" max="5889" width="46.42578125" style="2" customWidth="1"/>
    <col min="5890" max="5892" width="9.28515625" style="2" customWidth="1"/>
    <col min="5893" max="6144" width="8.140625" style="2"/>
    <col min="6145" max="6145" width="46.42578125" style="2" customWidth="1"/>
    <col min="6146" max="6148" width="9.28515625" style="2" customWidth="1"/>
    <col min="6149" max="6400" width="8.140625" style="2"/>
    <col min="6401" max="6401" width="46.42578125" style="2" customWidth="1"/>
    <col min="6402" max="6404" width="9.28515625" style="2" customWidth="1"/>
    <col min="6405" max="6656" width="8.140625" style="2"/>
    <col min="6657" max="6657" width="46.42578125" style="2" customWidth="1"/>
    <col min="6658" max="6660" width="9.28515625" style="2" customWidth="1"/>
    <col min="6661" max="6912" width="8.140625" style="2"/>
    <col min="6913" max="6913" width="46.42578125" style="2" customWidth="1"/>
    <col min="6914" max="6916" width="9.28515625" style="2" customWidth="1"/>
    <col min="6917" max="7168" width="8.140625" style="2"/>
    <col min="7169" max="7169" width="46.42578125" style="2" customWidth="1"/>
    <col min="7170" max="7172" width="9.28515625" style="2" customWidth="1"/>
    <col min="7173" max="7424" width="8.140625" style="2"/>
    <col min="7425" max="7425" width="46.42578125" style="2" customWidth="1"/>
    <col min="7426" max="7428" width="9.28515625" style="2" customWidth="1"/>
    <col min="7429" max="7680" width="8.140625" style="2"/>
    <col min="7681" max="7681" width="46.42578125" style="2" customWidth="1"/>
    <col min="7682" max="7684" width="9.28515625" style="2" customWidth="1"/>
    <col min="7685" max="7936" width="8.140625" style="2"/>
    <col min="7937" max="7937" width="46.42578125" style="2" customWidth="1"/>
    <col min="7938" max="7940" width="9.28515625" style="2" customWidth="1"/>
    <col min="7941" max="8192" width="8.140625" style="2"/>
    <col min="8193" max="8193" width="46.42578125" style="2" customWidth="1"/>
    <col min="8194" max="8196" width="9.28515625" style="2" customWidth="1"/>
    <col min="8197" max="8448" width="8.140625" style="2"/>
    <col min="8449" max="8449" width="46.42578125" style="2" customWidth="1"/>
    <col min="8450" max="8452" width="9.28515625" style="2" customWidth="1"/>
    <col min="8453" max="8704" width="8.140625" style="2"/>
    <col min="8705" max="8705" width="46.42578125" style="2" customWidth="1"/>
    <col min="8706" max="8708" width="9.28515625" style="2" customWidth="1"/>
    <col min="8709" max="8960" width="8.140625" style="2"/>
    <col min="8961" max="8961" width="46.42578125" style="2" customWidth="1"/>
    <col min="8962" max="8964" width="9.28515625" style="2" customWidth="1"/>
    <col min="8965" max="9216" width="8.140625" style="2"/>
    <col min="9217" max="9217" width="46.42578125" style="2" customWidth="1"/>
    <col min="9218" max="9220" width="9.28515625" style="2" customWidth="1"/>
    <col min="9221" max="9472" width="8.140625" style="2"/>
    <col min="9473" max="9473" width="46.42578125" style="2" customWidth="1"/>
    <col min="9474" max="9476" width="9.28515625" style="2" customWidth="1"/>
    <col min="9477" max="9728" width="8.140625" style="2"/>
    <col min="9729" max="9729" width="46.42578125" style="2" customWidth="1"/>
    <col min="9730" max="9732" width="9.28515625" style="2" customWidth="1"/>
    <col min="9733" max="9984" width="8.140625" style="2"/>
    <col min="9985" max="9985" width="46.42578125" style="2" customWidth="1"/>
    <col min="9986" max="9988" width="9.28515625" style="2" customWidth="1"/>
    <col min="9989" max="10240" width="8.140625" style="2"/>
    <col min="10241" max="10241" width="46.42578125" style="2" customWidth="1"/>
    <col min="10242" max="10244" width="9.28515625" style="2" customWidth="1"/>
    <col min="10245" max="10496" width="8.140625" style="2"/>
    <col min="10497" max="10497" width="46.42578125" style="2" customWidth="1"/>
    <col min="10498" max="10500" width="9.28515625" style="2" customWidth="1"/>
    <col min="10501" max="10752" width="8.140625" style="2"/>
    <col min="10753" max="10753" width="46.42578125" style="2" customWidth="1"/>
    <col min="10754" max="10756" width="9.28515625" style="2" customWidth="1"/>
    <col min="10757" max="11008" width="8.140625" style="2"/>
    <col min="11009" max="11009" width="46.42578125" style="2" customWidth="1"/>
    <col min="11010" max="11012" width="9.28515625" style="2" customWidth="1"/>
    <col min="11013" max="11264" width="8.140625" style="2"/>
    <col min="11265" max="11265" width="46.42578125" style="2" customWidth="1"/>
    <col min="11266" max="11268" width="9.28515625" style="2" customWidth="1"/>
    <col min="11269" max="11520" width="8.140625" style="2"/>
    <col min="11521" max="11521" width="46.42578125" style="2" customWidth="1"/>
    <col min="11522" max="11524" width="9.28515625" style="2" customWidth="1"/>
    <col min="11525" max="11776" width="8.140625" style="2"/>
    <col min="11777" max="11777" width="46.42578125" style="2" customWidth="1"/>
    <col min="11778" max="11780" width="9.28515625" style="2" customWidth="1"/>
    <col min="11781" max="12032" width="8.140625" style="2"/>
    <col min="12033" max="12033" width="46.42578125" style="2" customWidth="1"/>
    <col min="12034" max="12036" width="9.28515625" style="2" customWidth="1"/>
    <col min="12037" max="12288" width="8.140625" style="2"/>
    <col min="12289" max="12289" width="46.42578125" style="2" customWidth="1"/>
    <col min="12290" max="12292" width="9.28515625" style="2" customWidth="1"/>
    <col min="12293" max="12544" width="8.140625" style="2"/>
    <col min="12545" max="12545" width="46.42578125" style="2" customWidth="1"/>
    <col min="12546" max="12548" width="9.28515625" style="2" customWidth="1"/>
    <col min="12549" max="12800" width="8.140625" style="2"/>
    <col min="12801" max="12801" width="46.42578125" style="2" customWidth="1"/>
    <col min="12802" max="12804" width="9.28515625" style="2" customWidth="1"/>
    <col min="12805" max="13056" width="8.140625" style="2"/>
    <col min="13057" max="13057" width="46.42578125" style="2" customWidth="1"/>
    <col min="13058" max="13060" width="9.28515625" style="2" customWidth="1"/>
    <col min="13061" max="13312" width="8.140625" style="2"/>
    <col min="13313" max="13313" width="46.42578125" style="2" customWidth="1"/>
    <col min="13314" max="13316" width="9.28515625" style="2" customWidth="1"/>
    <col min="13317" max="13568" width="8.140625" style="2"/>
    <col min="13569" max="13569" width="46.42578125" style="2" customWidth="1"/>
    <col min="13570" max="13572" width="9.28515625" style="2" customWidth="1"/>
    <col min="13573" max="13824" width="8.140625" style="2"/>
    <col min="13825" max="13825" width="46.42578125" style="2" customWidth="1"/>
    <col min="13826" max="13828" width="9.28515625" style="2" customWidth="1"/>
    <col min="13829" max="14080" width="8.140625" style="2"/>
    <col min="14081" max="14081" width="46.42578125" style="2" customWidth="1"/>
    <col min="14082" max="14084" width="9.28515625" style="2" customWidth="1"/>
    <col min="14085" max="14336" width="8.140625" style="2"/>
    <col min="14337" max="14337" width="46.42578125" style="2" customWidth="1"/>
    <col min="14338" max="14340" width="9.28515625" style="2" customWidth="1"/>
    <col min="14341" max="14592" width="8.140625" style="2"/>
    <col min="14593" max="14593" width="46.42578125" style="2" customWidth="1"/>
    <col min="14594" max="14596" width="9.28515625" style="2" customWidth="1"/>
    <col min="14597" max="14848" width="8.140625" style="2"/>
    <col min="14849" max="14849" width="46.42578125" style="2" customWidth="1"/>
    <col min="14850" max="14852" width="9.28515625" style="2" customWidth="1"/>
    <col min="14853" max="15104" width="8.140625" style="2"/>
    <col min="15105" max="15105" width="46.42578125" style="2" customWidth="1"/>
    <col min="15106" max="15108" width="9.28515625" style="2" customWidth="1"/>
    <col min="15109" max="15360" width="8.140625" style="2"/>
    <col min="15361" max="15361" width="46.42578125" style="2" customWidth="1"/>
    <col min="15362" max="15364" width="9.28515625" style="2" customWidth="1"/>
    <col min="15365" max="15616" width="8.140625" style="2"/>
    <col min="15617" max="15617" width="46.42578125" style="2" customWidth="1"/>
    <col min="15618" max="15620" width="9.28515625" style="2" customWidth="1"/>
    <col min="15621" max="15872" width="8.140625" style="2"/>
    <col min="15873" max="15873" width="46.42578125" style="2" customWidth="1"/>
    <col min="15874" max="15876" width="9.28515625" style="2" customWidth="1"/>
    <col min="15877" max="16128" width="8.140625" style="2"/>
    <col min="16129" max="16129" width="46.42578125" style="2" customWidth="1"/>
    <col min="16130" max="16132" width="9.28515625" style="2" customWidth="1"/>
    <col min="16133" max="16384" width="8.140625" style="2"/>
  </cols>
  <sheetData>
    <row r="1" spans="1:32" ht="20.100000000000001" customHeight="1">
      <c r="A1" s="1" t="s">
        <v>0</v>
      </c>
      <c r="F1" s="26" t="s">
        <v>0</v>
      </c>
      <c r="G1" s="26"/>
      <c r="H1" s="26"/>
      <c r="I1" s="26"/>
      <c r="K1" s="26" t="s">
        <v>0</v>
      </c>
      <c r="L1" s="26"/>
      <c r="M1" s="26"/>
      <c r="N1" s="26"/>
      <c r="P1" s="26" t="s">
        <v>0</v>
      </c>
      <c r="Q1" s="26"/>
      <c r="R1" s="26"/>
      <c r="S1" s="26"/>
      <c r="U1" s="26" t="s">
        <v>0</v>
      </c>
      <c r="V1" s="26"/>
      <c r="W1" s="26"/>
      <c r="X1" s="26"/>
    </row>
    <row r="2" spans="1:32" ht="20.100000000000001" customHeight="1">
      <c r="A2" s="1" t="s">
        <v>26</v>
      </c>
      <c r="F2" s="26" t="s">
        <v>31</v>
      </c>
      <c r="G2" s="26"/>
      <c r="H2" s="26"/>
      <c r="I2" s="26"/>
      <c r="K2" s="26" t="s">
        <v>34</v>
      </c>
      <c r="L2" s="26"/>
      <c r="M2" s="26"/>
      <c r="N2" s="26"/>
      <c r="P2" s="26" t="s">
        <v>36</v>
      </c>
      <c r="Q2" s="26"/>
      <c r="R2" s="26"/>
      <c r="S2" s="26"/>
      <c r="U2" s="26" t="s">
        <v>40</v>
      </c>
      <c r="V2" s="26"/>
      <c r="W2" s="26"/>
      <c r="X2" s="26"/>
    </row>
    <row r="3" spans="1:32" ht="20.100000000000001" customHeight="1">
      <c r="A3" s="4" t="s">
        <v>1</v>
      </c>
      <c r="B3" s="11" t="s">
        <v>2</v>
      </c>
      <c r="C3" s="12" t="s">
        <v>30</v>
      </c>
      <c r="D3" s="11" t="s">
        <v>3</v>
      </c>
      <c r="F3" s="28" t="s">
        <v>1</v>
      </c>
      <c r="G3" s="28" t="s">
        <v>2</v>
      </c>
      <c r="H3" s="28" t="s">
        <v>32</v>
      </c>
      <c r="I3" s="28" t="s">
        <v>3</v>
      </c>
      <c r="K3" s="28" t="s">
        <v>1</v>
      </c>
      <c r="L3" s="28" t="s">
        <v>2</v>
      </c>
      <c r="M3" s="28" t="s">
        <v>32</v>
      </c>
      <c r="N3" s="28" t="s">
        <v>3</v>
      </c>
      <c r="P3" s="28" t="s">
        <v>1</v>
      </c>
      <c r="Q3" s="28" t="s">
        <v>2</v>
      </c>
      <c r="R3" s="28" t="s">
        <v>32</v>
      </c>
      <c r="S3" s="28" t="s">
        <v>3</v>
      </c>
      <c r="U3" s="28" t="s">
        <v>1</v>
      </c>
      <c r="V3" s="28" t="s">
        <v>2</v>
      </c>
      <c r="W3" s="28" t="s">
        <v>32</v>
      </c>
      <c r="X3" s="28" t="s">
        <v>3</v>
      </c>
    </row>
    <row r="4" spans="1:32" ht="20.100000000000001" customHeight="1">
      <c r="A4" s="5"/>
      <c r="B4" s="13"/>
      <c r="C4" s="14" t="s">
        <v>27</v>
      </c>
      <c r="D4" s="14"/>
      <c r="F4" s="26"/>
      <c r="G4" s="26"/>
      <c r="H4" s="26" t="s">
        <v>27</v>
      </c>
      <c r="I4" s="26"/>
      <c r="K4" s="26"/>
      <c r="L4" s="26"/>
      <c r="M4" s="26" t="s">
        <v>27</v>
      </c>
      <c r="N4" s="26"/>
      <c r="P4" s="26"/>
      <c r="Q4" s="26"/>
      <c r="R4" s="26" t="s">
        <v>27</v>
      </c>
      <c r="S4" s="26"/>
      <c r="U4" s="26"/>
      <c r="V4" s="26"/>
      <c r="W4" s="26" t="s">
        <v>27</v>
      </c>
      <c r="X4" s="26"/>
      <c r="Y4" s="2" t="s">
        <v>38</v>
      </c>
      <c r="AA4" s="2" t="s">
        <v>39</v>
      </c>
    </row>
    <row r="5" spans="1:32" ht="20.100000000000001" customHeight="1">
      <c r="A5" s="10" t="s">
        <v>4</v>
      </c>
      <c r="B5" s="15">
        <f>SUM(B6:B26)</f>
        <v>309001</v>
      </c>
      <c r="C5" s="15">
        <f t="shared" ref="C5:D5" si="0">SUM(C6:C26)</f>
        <v>169345</v>
      </c>
      <c r="D5" s="15">
        <f t="shared" si="0"/>
        <v>139656</v>
      </c>
      <c r="F5" s="29" t="s">
        <v>4</v>
      </c>
      <c r="G5" s="32">
        <f>SUM(G6:G26)</f>
        <v>316375</v>
      </c>
      <c r="H5" s="32">
        <f t="shared" ref="H5:I5" si="1">SUM(H6:H26)</f>
        <v>169307</v>
      </c>
      <c r="I5" s="32">
        <f t="shared" si="1"/>
        <v>147068</v>
      </c>
      <c r="K5" s="26" t="s">
        <v>4</v>
      </c>
      <c r="L5" s="32">
        <f>SUM(L6:L26)</f>
        <v>301461</v>
      </c>
      <c r="M5" s="32">
        <f>SUM(M6:M26)</f>
        <v>163834</v>
      </c>
      <c r="N5" s="32">
        <f>SUM(N6:N26)</f>
        <v>137626</v>
      </c>
      <c r="P5" s="29" t="s">
        <v>4</v>
      </c>
      <c r="Q5" s="32">
        <f>SUM(Q6:Q26)</f>
        <v>311095</v>
      </c>
      <c r="R5" s="32">
        <f t="shared" ref="R5" si="2">SUM(R6:R26)</f>
        <v>173092</v>
      </c>
      <c r="S5" s="32">
        <f>SUM(S6:S26)</f>
        <v>138003</v>
      </c>
      <c r="U5" s="26" t="s">
        <v>4</v>
      </c>
      <c r="V5" s="32">
        <f>SUM(V6:V26)</f>
        <v>309483</v>
      </c>
      <c r="W5" s="32">
        <f t="shared" ref="W5:X5" si="3">SUM(W6:W26)</f>
        <v>168895</v>
      </c>
      <c r="X5" s="32">
        <f t="shared" si="3"/>
        <v>140588</v>
      </c>
      <c r="Y5" s="41">
        <f>SUM(W5:X5)</f>
        <v>309483</v>
      </c>
      <c r="Z5" s="41">
        <f>V5-Y5</f>
        <v>0</v>
      </c>
      <c r="AA5" s="41">
        <v>309483</v>
      </c>
      <c r="AB5" s="41">
        <v>168895</v>
      </c>
      <c r="AC5" s="41">
        <v>140588</v>
      </c>
      <c r="AE5" s="41"/>
      <c r="AF5" s="41"/>
    </row>
    <row r="6" spans="1:32" ht="20.100000000000001" customHeight="1">
      <c r="A6" s="6" t="s">
        <v>5</v>
      </c>
      <c r="B6" s="16">
        <v>111041</v>
      </c>
      <c r="C6" s="17">
        <v>59012</v>
      </c>
      <c r="D6" s="17">
        <v>52029</v>
      </c>
      <c r="F6" s="2" t="s">
        <v>5</v>
      </c>
      <c r="G6" s="33">
        <v>109061</v>
      </c>
      <c r="H6" s="33">
        <v>56622</v>
      </c>
      <c r="I6" s="33">
        <v>52439</v>
      </c>
      <c r="K6" s="2" t="s">
        <v>5</v>
      </c>
      <c r="L6" s="33">
        <v>109799</v>
      </c>
      <c r="M6" s="33">
        <v>57598</v>
      </c>
      <c r="N6" s="33">
        <v>52202</v>
      </c>
      <c r="P6" s="2" t="s">
        <v>5</v>
      </c>
      <c r="Q6" s="33">
        <v>115864</v>
      </c>
      <c r="R6" s="33">
        <v>62171</v>
      </c>
      <c r="S6" s="33">
        <v>53693</v>
      </c>
      <c r="U6" s="2" t="s">
        <v>5</v>
      </c>
      <c r="V6" s="33">
        <v>111441</v>
      </c>
      <c r="W6" s="33">
        <v>58851</v>
      </c>
      <c r="X6" s="33">
        <v>52590</v>
      </c>
      <c r="Y6" s="41">
        <f t="shared" ref="Y6:Y26" si="4">SUM(W6:X6)</f>
        <v>111441</v>
      </c>
      <c r="Z6" s="41">
        <f t="shared" ref="Z6:Z26" si="5">V6-Y6</f>
        <v>0</v>
      </c>
      <c r="AA6" s="41">
        <f>V5-AA5</f>
        <v>0</v>
      </c>
      <c r="AB6" s="41">
        <f>W5-AB5</f>
        <v>0</v>
      </c>
      <c r="AC6" s="41">
        <f t="shared" ref="AC6" si="6">X5-AC5</f>
        <v>0</v>
      </c>
    </row>
    <row r="7" spans="1:32" ht="20.100000000000001" customHeight="1">
      <c r="A7" s="6" t="s">
        <v>6</v>
      </c>
      <c r="B7" s="23">
        <v>0</v>
      </c>
      <c r="C7" s="23">
        <v>0</v>
      </c>
      <c r="D7" s="23">
        <v>0</v>
      </c>
      <c r="F7" s="2" t="s">
        <v>6</v>
      </c>
      <c r="G7" s="33">
        <v>84</v>
      </c>
      <c r="H7" s="33">
        <v>84</v>
      </c>
      <c r="I7" s="33">
        <v>0</v>
      </c>
      <c r="K7" s="2" t="s">
        <v>6</v>
      </c>
      <c r="L7" s="33">
        <v>466</v>
      </c>
      <c r="M7" s="33">
        <v>466</v>
      </c>
      <c r="N7" s="33">
        <v>0</v>
      </c>
      <c r="P7" s="2" t="s">
        <v>6</v>
      </c>
      <c r="Q7" s="33">
        <v>410</v>
      </c>
      <c r="R7" s="33">
        <v>410</v>
      </c>
      <c r="S7" s="33">
        <v>0</v>
      </c>
      <c r="U7" s="2" t="s">
        <v>6</v>
      </c>
      <c r="V7" s="44">
        <v>240</v>
      </c>
      <c r="W7" s="44">
        <v>240</v>
      </c>
      <c r="X7" s="33">
        <v>0</v>
      </c>
      <c r="Y7" s="41">
        <f t="shared" si="4"/>
        <v>240</v>
      </c>
      <c r="Z7" s="41">
        <f t="shared" si="5"/>
        <v>0</v>
      </c>
    </row>
    <row r="8" spans="1:32" ht="20.100000000000001" customHeight="1">
      <c r="A8" s="7" t="s">
        <v>7</v>
      </c>
      <c r="B8" s="16">
        <v>32468</v>
      </c>
      <c r="C8" s="17">
        <v>12709</v>
      </c>
      <c r="D8" s="17">
        <v>19759</v>
      </c>
      <c r="F8" s="2" t="s">
        <v>7</v>
      </c>
      <c r="G8" s="33">
        <v>34381</v>
      </c>
      <c r="H8" s="33">
        <v>12231</v>
      </c>
      <c r="I8" s="33">
        <v>22150</v>
      </c>
      <c r="K8" s="2" t="s">
        <v>7</v>
      </c>
      <c r="L8" s="33">
        <v>27600</v>
      </c>
      <c r="M8" s="33">
        <v>10187</v>
      </c>
      <c r="N8" s="33">
        <v>17414</v>
      </c>
      <c r="P8" s="2" t="s">
        <v>7</v>
      </c>
      <c r="Q8" s="33">
        <v>30572</v>
      </c>
      <c r="R8" s="33">
        <v>13409</v>
      </c>
      <c r="S8" s="33">
        <v>17163</v>
      </c>
      <c r="U8" s="2" t="s">
        <v>7</v>
      </c>
      <c r="V8" s="33">
        <v>31255</v>
      </c>
      <c r="W8" s="33">
        <v>12134</v>
      </c>
      <c r="X8" s="33">
        <v>19121</v>
      </c>
      <c r="Y8" s="41">
        <f t="shared" si="4"/>
        <v>31255</v>
      </c>
      <c r="Z8" s="41">
        <f t="shared" si="5"/>
        <v>0</v>
      </c>
      <c r="AA8" s="41"/>
    </row>
    <row r="9" spans="1:32" ht="20.100000000000001" customHeight="1">
      <c r="A9" s="7" t="s">
        <v>8</v>
      </c>
      <c r="B9" s="16">
        <v>818</v>
      </c>
      <c r="C9" s="17">
        <v>818</v>
      </c>
      <c r="D9" s="42">
        <v>0</v>
      </c>
      <c r="F9" s="2" t="s">
        <v>8</v>
      </c>
      <c r="G9" s="33">
        <v>539</v>
      </c>
      <c r="H9" s="33">
        <v>539</v>
      </c>
      <c r="I9" s="33">
        <v>0</v>
      </c>
      <c r="K9" s="2" t="s">
        <v>8</v>
      </c>
      <c r="L9" s="33">
        <v>71</v>
      </c>
      <c r="M9" s="33">
        <v>71</v>
      </c>
      <c r="N9" s="33">
        <v>0</v>
      </c>
      <c r="P9" s="2" t="s">
        <v>8</v>
      </c>
      <c r="Q9" s="33">
        <v>611</v>
      </c>
      <c r="R9" s="33">
        <v>545</v>
      </c>
      <c r="S9" s="33">
        <v>66</v>
      </c>
      <c r="U9" s="2" t="s">
        <v>8</v>
      </c>
      <c r="V9" s="33">
        <v>510</v>
      </c>
      <c r="W9" s="33">
        <v>494</v>
      </c>
      <c r="X9" s="33">
        <v>16</v>
      </c>
      <c r="Y9" s="41">
        <f t="shared" si="4"/>
        <v>510</v>
      </c>
      <c r="Z9" s="41">
        <f t="shared" si="5"/>
        <v>0</v>
      </c>
    </row>
    <row r="10" spans="1:32" ht="20.100000000000001" customHeight="1">
      <c r="A10" s="6" t="s">
        <v>9</v>
      </c>
      <c r="B10" s="16">
        <v>60</v>
      </c>
      <c r="C10" s="17">
        <v>60</v>
      </c>
      <c r="D10" s="42">
        <v>0</v>
      </c>
      <c r="F10" s="2" t="s">
        <v>9</v>
      </c>
      <c r="G10" s="33">
        <v>74</v>
      </c>
      <c r="H10" s="33">
        <v>74</v>
      </c>
      <c r="I10" s="33">
        <v>0</v>
      </c>
      <c r="K10" s="2" t="s">
        <v>9</v>
      </c>
      <c r="L10" s="33">
        <v>337</v>
      </c>
      <c r="M10" s="33">
        <v>337</v>
      </c>
      <c r="N10" s="33">
        <v>0</v>
      </c>
      <c r="P10" s="2" t="s">
        <v>9</v>
      </c>
      <c r="Q10" s="33">
        <v>370</v>
      </c>
      <c r="R10" s="33">
        <v>45</v>
      </c>
      <c r="S10" s="33">
        <v>325</v>
      </c>
      <c r="U10" s="2" t="s">
        <v>9</v>
      </c>
      <c r="V10" s="33">
        <v>210</v>
      </c>
      <c r="W10" s="33">
        <v>129</v>
      </c>
      <c r="X10" s="33">
        <v>81</v>
      </c>
      <c r="Y10" s="41">
        <f t="shared" si="4"/>
        <v>210</v>
      </c>
      <c r="Z10" s="41">
        <f t="shared" si="5"/>
        <v>0</v>
      </c>
    </row>
    <row r="11" spans="1:32" ht="20.100000000000001" customHeight="1">
      <c r="A11" s="6" t="s">
        <v>10</v>
      </c>
      <c r="B11" s="16">
        <v>25374</v>
      </c>
      <c r="C11" s="17">
        <v>25374</v>
      </c>
      <c r="D11" s="42">
        <v>0</v>
      </c>
      <c r="F11" s="2" t="s">
        <v>10</v>
      </c>
      <c r="G11" s="33">
        <v>29402</v>
      </c>
      <c r="H11" s="33">
        <v>28827</v>
      </c>
      <c r="I11" s="33">
        <v>575</v>
      </c>
      <c r="K11" s="2" t="s">
        <v>10</v>
      </c>
      <c r="L11" s="33">
        <v>27984</v>
      </c>
      <c r="M11" s="33">
        <v>27649</v>
      </c>
      <c r="N11" s="33">
        <v>334</v>
      </c>
      <c r="P11" s="2" t="s">
        <v>10</v>
      </c>
      <c r="Q11" s="33">
        <v>31050</v>
      </c>
      <c r="R11" s="33">
        <v>30710</v>
      </c>
      <c r="S11" s="33">
        <v>340</v>
      </c>
      <c r="U11" s="2" t="s">
        <v>10</v>
      </c>
      <c r="V11" s="33">
        <v>28453</v>
      </c>
      <c r="W11" s="33">
        <v>28140</v>
      </c>
      <c r="X11" s="33">
        <v>313</v>
      </c>
      <c r="Y11" s="41">
        <f t="shared" si="4"/>
        <v>28453</v>
      </c>
      <c r="Z11" s="41">
        <f t="shared" si="5"/>
        <v>0</v>
      </c>
    </row>
    <row r="12" spans="1:32" ht="20.100000000000001" customHeight="1">
      <c r="A12" s="7" t="s">
        <v>11</v>
      </c>
      <c r="B12" s="16">
        <v>48814</v>
      </c>
      <c r="C12" s="17">
        <v>24689</v>
      </c>
      <c r="D12" s="17">
        <v>24125</v>
      </c>
      <c r="F12" s="2" t="s">
        <v>11</v>
      </c>
      <c r="G12" s="33">
        <v>52614</v>
      </c>
      <c r="H12" s="33">
        <v>27897</v>
      </c>
      <c r="I12" s="33">
        <v>24717</v>
      </c>
      <c r="K12" s="2" t="s">
        <v>11</v>
      </c>
      <c r="L12" s="33">
        <v>51701</v>
      </c>
      <c r="M12" s="33">
        <v>26355</v>
      </c>
      <c r="N12" s="33">
        <v>25346</v>
      </c>
      <c r="P12" s="2" t="s">
        <v>11</v>
      </c>
      <c r="Q12" s="33">
        <v>51336</v>
      </c>
      <c r="R12" s="33">
        <v>26456</v>
      </c>
      <c r="S12" s="33">
        <v>24880</v>
      </c>
      <c r="U12" s="2" t="s">
        <v>11</v>
      </c>
      <c r="V12" s="33">
        <v>51116</v>
      </c>
      <c r="W12" s="33">
        <v>26350</v>
      </c>
      <c r="X12" s="33">
        <v>24766</v>
      </c>
      <c r="Y12" s="41">
        <f t="shared" si="4"/>
        <v>51116</v>
      </c>
      <c r="Z12" s="41">
        <f t="shared" si="5"/>
        <v>0</v>
      </c>
    </row>
    <row r="13" spans="1:32" ht="20.100000000000001" customHeight="1">
      <c r="A13" s="7" t="s">
        <v>12</v>
      </c>
      <c r="B13" s="16">
        <v>3534</v>
      </c>
      <c r="C13" s="17">
        <v>3445</v>
      </c>
      <c r="D13" s="17">
        <v>89</v>
      </c>
      <c r="F13" s="2" t="s">
        <v>12</v>
      </c>
      <c r="G13" s="33">
        <v>4285</v>
      </c>
      <c r="H13" s="33">
        <v>4138</v>
      </c>
      <c r="I13" s="33">
        <v>147</v>
      </c>
      <c r="K13" s="2" t="s">
        <v>12</v>
      </c>
      <c r="L13" s="33">
        <v>4591</v>
      </c>
      <c r="M13" s="33">
        <v>4435</v>
      </c>
      <c r="N13" s="33">
        <v>156</v>
      </c>
      <c r="P13" s="2" t="s">
        <v>12</v>
      </c>
      <c r="Q13" s="33">
        <v>2571</v>
      </c>
      <c r="R13" s="33">
        <v>2457</v>
      </c>
      <c r="S13" s="33">
        <v>114</v>
      </c>
      <c r="U13" s="2" t="s">
        <v>12</v>
      </c>
      <c r="V13" s="33">
        <v>3745</v>
      </c>
      <c r="W13" s="33">
        <v>3619</v>
      </c>
      <c r="X13" s="44">
        <v>126</v>
      </c>
      <c r="Y13" s="41">
        <f t="shared" si="4"/>
        <v>3745</v>
      </c>
      <c r="Z13" s="41">
        <f t="shared" si="5"/>
        <v>0</v>
      </c>
    </row>
    <row r="14" spans="1:32" ht="20.100000000000001" customHeight="1">
      <c r="A14" s="8" t="s">
        <v>13</v>
      </c>
      <c r="B14" s="16">
        <v>30386</v>
      </c>
      <c r="C14" s="17">
        <v>11040</v>
      </c>
      <c r="D14" s="17">
        <v>19346</v>
      </c>
      <c r="F14" s="2" t="s">
        <v>13</v>
      </c>
      <c r="G14" s="33">
        <v>26824</v>
      </c>
      <c r="H14" s="33">
        <v>6743</v>
      </c>
      <c r="I14" s="33">
        <v>20081</v>
      </c>
      <c r="K14" s="2" t="s">
        <v>13</v>
      </c>
      <c r="L14" s="33">
        <v>21104</v>
      </c>
      <c r="M14" s="33">
        <v>5119</v>
      </c>
      <c r="N14" s="33">
        <v>15985</v>
      </c>
      <c r="P14" s="2" t="s">
        <v>13</v>
      </c>
      <c r="Q14" s="33">
        <v>25801</v>
      </c>
      <c r="R14" s="33">
        <v>8528</v>
      </c>
      <c r="S14" s="33">
        <v>17273</v>
      </c>
      <c r="U14" s="2" t="s">
        <v>13</v>
      </c>
      <c r="V14" s="33">
        <v>26029</v>
      </c>
      <c r="W14" s="33">
        <v>7858</v>
      </c>
      <c r="X14" s="33">
        <v>18171</v>
      </c>
      <c r="Y14" s="41">
        <f t="shared" si="4"/>
        <v>26029</v>
      </c>
      <c r="Z14" s="41">
        <f t="shared" si="5"/>
        <v>0</v>
      </c>
    </row>
    <row r="15" spans="1:32" ht="20.100000000000001" customHeight="1">
      <c r="A15" s="18" t="s">
        <v>14</v>
      </c>
      <c r="B15" s="16">
        <v>350</v>
      </c>
      <c r="C15" s="17">
        <v>277</v>
      </c>
      <c r="D15" s="17">
        <v>73</v>
      </c>
      <c r="F15" s="2" t="s">
        <v>14</v>
      </c>
      <c r="G15" s="33">
        <v>198</v>
      </c>
      <c r="H15" s="33">
        <v>106</v>
      </c>
      <c r="I15" s="33">
        <v>92</v>
      </c>
      <c r="K15" s="2" t="s">
        <v>14</v>
      </c>
      <c r="L15" s="33">
        <v>1142</v>
      </c>
      <c r="M15" s="33">
        <v>600</v>
      </c>
      <c r="N15" s="33">
        <v>542</v>
      </c>
      <c r="P15" s="2" t="s">
        <v>14</v>
      </c>
      <c r="Q15" s="33">
        <v>1096</v>
      </c>
      <c r="R15" s="33">
        <v>512</v>
      </c>
      <c r="S15" s="33">
        <v>584</v>
      </c>
      <c r="U15" s="2" t="s">
        <v>14</v>
      </c>
      <c r="V15" s="33">
        <v>697</v>
      </c>
      <c r="W15" s="33">
        <v>374</v>
      </c>
      <c r="X15" s="33">
        <v>323</v>
      </c>
      <c r="Y15" s="41">
        <f t="shared" si="4"/>
        <v>697</v>
      </c>
      <c r="Z15" s="41">
        <f t="shared" si="5"/>
        <v>0</v>
      </c>
    </row>
    <row r="16" spans="1:32" ht="20.100000000000001" customHeight="1">
      <c r="A16" s="18" t="s">
        <v>15</v>
      </c>
      <c r="B16" s="16">
        <v>1447</v>
      </c>
      <c r="C16" s="42">
        <v>0</v>
      </c>
      <c r="D16" s="17">
        <v>1447</v>
      </c>
      <c r="F16" s="2" t="s">
        <v>15</v>
      </c>
      <c r="G16" s="33">
        <v>768</v>
      </c>
      <c r="H16" s="33">
        <v>296</v>
      </c>
      <c r="I16" s="33">
        <v>472</v>
      </c>
      <c r="K16" s="2" t="s">
        <v>15</v>
      </c>
      <c r="L16" s="33">
        <v>2203</v>
      </c>
      <c r="M16" s="33">
        <v>1408</v>
      </c>
      <c r="N16" s="33">
        <v>795</v>
      </c>
      <c r="P16" s="2" t="s">
        <v>15</v>
      </c>
      <c r="Q16" s="33">
        <v>2563</v>
      </c>
      <c r="R16" s="33">
        <v>845</v>
      </c>
      <c r="S16" s="33">
        <v>1718</v>
      </c>
      <c r="U16" s="2" t="s">
        <v>15</v>
      </c>
      <c r="V16" s="33">
        <v>1745</v>
      </c>
      <c r="W16" s="33">
        <v>637</v>
      </c>
      <c r="X16" s="33">
        <v>1108</v>
      </c>
      <c r="Y16" s="41">
        <f t="shared" si="4"/>
        <v>1745</v>
      </c>
      <c r="Z16" s="41">
        <f t="shared" si="5"/>
        <v>0</v>
      </c>
    </row>
    <row r="17" spans="1:26" ht="20.100000000000001" customHeight="1">
      <c r="A17" s="18" t="s">
        <v>16</v>
      </c>
      <c r="B17" s="16">
        <v>74</v>
      </c>
      <c r="C17" s="42">
        <v>0</v>
      </c>
      <c r="D17" s="17">
        <v>74</v>
      </c>
      <c r="F17" s="2" t="s">
        <v>16</v>
      </c>
      <c r="G17" s="33">
        <v>84</v>
      </c>
      <c r="H17" s="33">
        <v>0</v>
      </c>
      <c r="I17" s="33">
        <v>84</v>
      </c>
      <c r="K17" s="2" t="s">
        <v>16</v>
      </c>
      <c r="L17" s="33">
        <v>113</v>
      </c>
      <c r="M17" s="33">
        <v>0</v>
      </c>
      <c r="N17" s="33">
        <v>113</v>
      </c>
      <c r="P17" s="2" t="s">
        <v>16</v>
      </c>
      <c r="Q17" s="33">
        <v>279</v>
      </c>
      <c r="R17" s="33">
        <v>86</v>
      </c>
      <c r="S17" s="33">
        <v>193</v>
      </c>
      <c r="U17" s="2" t="s">
        <v>16</v>
      </c>
      <c r="V17" s="33">
        <v>137</v>
      </c>
      <c r="W17" s="33">
        <v>21</v>
      </c>
      <c r="X17" s="33">
        <v>116</v>
      </c>
      <c r="Y17" s="41">
        <f t="shared" si="4"/>
        <v>137</v>
      </c>
      <c r="Z17" s="41">
        <f t="shared" si="5"/>
        <v>0</v>
      </c>
    </row>
    <row r="18" spans="1:26" ht="20.100000000000001" customHeight="1">
      <c r="A18" s="18" t="s">
        <v>17</v>
      </c>
      <c r="B18" s="16">
        <v>1183</v>
      </c>
      <c r="C18" s="17">
        <v>448</v>
      </c>
      <c r="D18" s="17">
        <v>735</v>
      </c>
      <c r="F18" s="2" t="s">
        <v>17</v>
      </c>
      <c r="G18" s="33">
        <v>794</v>
      </c>
      <c r="H18" s="33">
        <v>621</v>
      </c>
      <c r="I18" s="33">
        <v>173</v>
      </c>
      <c r="K18" s="2" t="s">
        <v>17</v>
      </c>
      <c r="L18" s="33">
        <v>741</v>
      </c>
      <c r="M18" s="33">
        <v>64</v>
      </c>
      <c r="N18" s="33">
        <v>677</v>
      </c>
      <c r="P18" s="2" t="s">
        <v>17</v>
      </c>
      <c r="Q18" s="33">
        <v>1105</v>
      </c>
      <c r="R18" s="33">
        <v>386</v>
      </c>
      <c r="S18" s="33">
        <v>719</v>
      </c>
      <c r="U18" s="2" t="s">
        <v>17</v>
      </c>
      <c r="V18" s="33">
        <v>956</v>
      </c>
      <c r="W18" s="33">
        <v>380</v>
      </c>
      <c r="X18" s="33">
        <v>576</v>
      </c>
      <c r="Y18" s="41">
        <f t="shared" si="4"/>
        <v>956</v>
      </c>
      <c r="Z18" s="41">
        <f t="shared" si="5"/>
        <v>0</v>
      </c>
    </row>
    <row r="19" spans="1:26" ht="20.100000000000001" customHeight="1">
      <c r="A19" s="18" t="s">
        <v>18</v>
      </c>
      <c r="B19" s="16">
        <v>474</v>
      </c>
      <c r="C19" s="17">
        <v>320</v>
      </c>
      <c r="D19" s="17">
        <v>154</v>
      </c>
      <c r="F19" s="2" t="s">
        <v>18</v>
      </c>
      <c r="G19" s="33">
        <v>614</v>
      </c>
      <c r="H19" s="33">
        <v>614</v>
      </c>
      <c r="I19" s="33">
        <v>0</v>
      </c>
      <c r="K19" s="2" t="s">
        <v>18</v>
      </c>
      <c r="L19" s="33">
        <v>1125</v>
      </c>
      <c r="M19" s="33">
        <v>862</v>
      </c>
      <c r="N19" s="33">
        <v>262</v>
      </c>
      <c r="P19" s="2" t="s">
        <v>18</v>
      </c>
      <c r="Q19" s="33">
        <v>651</v>
      </c>
      <c r="R19" s="33">
        <v>135</v>
      </c>
      <c r="S19" s="33">
        <v>516</v>
      </c>
      <c r="U19" s="2" t="s">
        <v>18</v>
      </c>
      <c r="V19" s="33">
        <v>716</v>
      </c>
      <c r="W19" s="33">
        <v>483</v>
      </c>
      <c r="X19" s="33">
        <v>233</v>
      </c>
      <c r="Y19" s="41">
        <f t="shared" si="4"/>
        <v>716</v>
      </c>
      <c r="Z19" s="41">
        <f t="shared" si="5"/>
        <v>0</v>
      </c>
    </row>
    <row r="20" spans="1:26" ht="20.100000000000001" customHeight="1">
      <c r="A20" s="19" t="s">
        <v>19</v>
      </c>
      <c r="B20" s="16">
        <v>19414</v>
      </c>
      <c r="C20" s="17">
        <v>14202</v>
      </c>
      <c r="D20" s="17">
        <v>5212</v>
      </c>
      <c r="F20" s="2" t="s">
        <v>19</v>
      </c>
      <c r="G20" s="33">
        <v>19541</v>
      </c>
      <c r="H20" s="33">
        <v>13968</v>
      </c>
      <c r="I20" s="33">
        <v>5573</v>
      </c>
      <c r="K20" s="2" t="s">
        <v>19</v>
      </c>
      <c r="L20" s="33">
        <v>16404</v>
      </c>
      <c r="M20" s="33">
        <v>10697</v>
      </c>
      <c r="N20" s="33">
        <v>5707</v>
      </c>
      <c r="P20" s="2" t="s">
        <v>19</v>
      </c>
      <c r="Q20" s="33">
        <v>14714</v>
      </c>
      <c r="R20" s="33">
        <v>9696</v>
      </c>
      <c r="S20" s="33">
        <v>5018</v>
      </c>
      <c r="U20" s="2" t="s">
        <v>19</v>
      </c>
      <c r="V20" s="33">
        <v>17518</v>
      </c>
      <c r="W20" s="33">
        <v>12140</v>
      </c>
      <c r="X20" s="44">
        <v>5378</v>
      </c>
      <c r="Y20" s="41">
        <f t="shared" si="4"/>
        <v>17518</v>
      </c>
      <c r="Z20" s="41">
        <f t="shared" si="5"/>
        <v>0</v>
      </c>
    </row>
    <row r="21" spans="1:26" ht="20.100000000000001" customHeight="1">
      <c r="A21" s="19" t="s">
        <v>20</v>
      </c>
      <c r="B21" s="16">
        <v>18347</v>
      </c>
      <c r="C21" s="17">
        <v>6685</v>
      </c>
      <c r="D21" s="17">
        <v>11662</v>
      </c>
      <c r="F21" s="2" t="s">
        <v>20</v>
      </c>
      <c r="G21" s="33">
        <v>18412</v>
      </c>
      <c r="H21" s="33">
        <v>5875</v>
      </c>
      <c r="I21" s="33">
        <v>12537</v>
      </c>
      <c r="K21" s="2" t="s">
        <v>20</v>
      </c>
      <c r="L21" s="33">
        <v>14952</v>
      </c>
      <c r="M21" s="33">
        <v>5200</v>
      </c>
      <c r="N21" s="33">
        <v>9751</v>
      </c>
      <c r="P21" s="2" t="s">
        <v>20</v>
      </c>
      <c r="Q21" s="33">
        <v>15995</v>
      </c>
      <c r="R21" s="33">
        <v>6540</v>
      </c>
      <c r="S21" s="33">
        <v>9455</v>
      </c>
      <c r="U21" s="2" t="s">
        <v>20</v>
      </c>
      <c r="V21" s="33">
        <v>16927</v>
      </c>
      <c r="W21" s="33">
        <v>6075</v>
      </c>
      <c r="X21" s="33">
        <v>10852</v>
      </c>
      <c r="Y21" s="41">
        <f t="shared" si="4"/>
        <v>16927</v>
      </c>
      <c r="Z21" s="41">
        <f t="shared" si="5"/>
        <v>0</v>
      </c>
    </row>
    <row r="22" spans="1:26" ht="20.100000000000001" customHeight="1">
      <c r="A22" s="19" t="s">
        <v>21</v>
      </c>
      <c r="B22" s="16">
        <v>3837</v>
      </c>
      <c r="C22" s="17">
        <v>1090</v>
      </c>
      <c r="D22" s="17">
        <v>2747</v>
      </c>
      <c r="F22" s="2" t="s">
        <v>21</v>
      </c>
      <c r="G22" s="33">
        <v>5101</v>
      </c>
      <c r="H22" s="33">
        <v>822</v>
      </c>
      <c r="I22" s="33">
        <v>4279</v>
      </c>
      <c r="K22" s="2" t="s">
        <v>21</v>
      </c>
      <c r="L22" s="33">
        <v>3910</v>
      </c>
      <c r="M22" s="33">
        <v>414</v>
      </c>
      <c r="N22" s="33">
        <v>3496</v>
      </c>
      <c r="P22" s="2" t="s">
        <v>21</v>
      </c>
      <c r="Q22" s="33">
        <v>2608</v>
      </c>
      <c r="R22" s="33">
        <v>232</v>
      </c>
      <c r="S22" s="33">
        <v>2376</v>
      </c>
      <c r="U22" s="2" t="s">
        <v>21</v>
      </c>
      <c r="V22" s="33">
        <v>3864</v>
      </c>
      <c r="W22" s="33">
        <v>639</v>
      </c>
      <c r="X22" s="33">
        <v>3225</v>
      </c>
      <c r="Y22" s="41">
        <f t="shared" si="4"/>
        <v>3864</v>
      </c>
      <c r="Z22" s="41">
        <f t="shared" si="5"/>
        <v>0</v>
      </c>
    </row>
    <row r="23" spans="1:26" ht="20.100000000000001" customHeight="1">
      <c r="A23" s="19" t="s">
        <v>22</v>
      </c>
      <c r="B23" s="16">
        <v>58</v>
      </c>
      <c r="C23" s="17">
        <v>58</v>
      </c>
      <c r="D23" s="23">
        <v>0</v>
      </c>
      <c r="F23" s="2" t="s">
        <v>22</v>
      </c>
      <c r="G23" s="33">
        <v>124</v>
      </c>
      <c r="H23" s="33">
        <v>124</v>
      </c>
      <c r="I23" s="33">
        <v>0</v>
      </c>
      <c r="K23" s="2" t="s">
        <v>22</v>
      </c>
      <c r="L23" s="33">
        <v>266</v>
      </c>
      <c r="M23" s="33">
        <v>266</v>
      </c>
      <c r="N23" s="33">
        <v>0</v>
      </c>
      <c r="P23" s="2" t="s">
        <v>22</v>
      </c>
      <c r="Q23" s="33">
        <v>478</v>
      </c>
      <c r="R23" s="33">
        <v>386</v>
      </c>
      <c r="S23" s="33">
        <v>92</v>
      </c>
      <c r="U23" s="2" t="s">
        <v>22</v>
      </c>
      <c r="V23" s="33">
        <v>232</v>
      </c>
      <c r="W23" s="33">
        <v>209</v>
      </c>
      <c r="X23" s="33">
        <v>23</v>
      </c>
      <c r="Y23" s="41">
        <f t="shared" si="4"/>
        <v>232</v>
      </c>
      <c r="Z23" s="41">
        <f t="shared" si="5"/>
        <v>0</v>
      </c>
    </row>
    <row r="24" spans="1:26" ht="20.100000000000001" customHeight="1">
      <c r="A24" s="19" t="s">
        <v>23</v>
      </c>
      <c r="B24" s="16">
        <v>11073</v>
      </c>
      <c r="C24" s="17">
        <v>9009</v>
      </c>
      <c r="D24" s="17">
        <v>2064</v>
      </c>
      <c r="F24" s="2" t="s">
        <v>23</v>
      </c>
      <c r="G24" s="33">
        <v>12883</v>
      </c>
      <c r="H24" s="33">
        <v>9726</v>
      </c>
      <c r="I24" s="33">
        <v>3157</v>
      </c>
      <c r="K24" s="2" t="s">
        <v>23</v>
      </c>
      <c r="L24" s="33">
        <v>16100</v>
      </c>
      <c r="M24" s="33">
        <v>12106</v>
      </c>
      <c r="N24" s="33">
        <v>3994</v>
      </c>
      <c r="P24" s="2" t="s">
        <v>23</v>
      </c>
      <c r="Q24" s="33">
        <v>11996</v>
      </c>
      <c r="R24" s="33">
        <v>9460</v>
      </c>
      <c r="S24" s="33">
        <v>2536</v>
      </c>
      <c r="U24" s="2" t="s">
        <v>23</v>
      </c>
      <c r="V24" s="33">
        <v>13013</v>
      </c>
      <c r="W24" s="33">
        <v>10075</v>
      </c>
      <c r="X24" s="33">
        <v>2938</v>
      </c>
      <c r="Y24" s="41">
        <f t="shared" si="4"/>
        <v>13013</v>
      </c>
      <c r="Z24" s="41">
        <f t="shared" si="5"/>
        <v>0</v>
      </c>
    </row>
    <row r="25" spans="1:26" ht="20.100000000000001" customHeight="1">
      <c r="A25" s="19" t="s">
        <v>24</v>
      </c>
      <c r="B25" s="16">
        <v>249</v>
      </c>
      <c r="C25" s="17">
        <v>109</v>
      </c>
      <c r="D25" s="17">
        <v>140</v>
      </c>
      <c r="F25" s="2" t="s">
        <v>24</v>
      </c>
      <c r="G25" s="33">
        <v>592</v>
      </c>
      <c r="H25" s="33">
        <v>0</v>
      </c>
      <c r="I25" s="33">
        <v>592</v>
      </c>
      <c r="K25" s="2" t="s">
        <v>24</v>
      </c>
      <c r="L25" s="33">
        <v>852</v>
      </c>
      <c r="M25" s="33">
        <v>0</v>
      </c>
      <c r="N25" s="33">
        <v>852</v>
      </c>
      <c r="P25" s="2" t="s">
        <v>24</v>
      </c>
      <c r="Q25" s="33">
        <v>1025</v>
      </c>
      <c r="R25" s="33">
        <v>83</v>
      </c>
      <c r="S25" s="33">
        <v>942</v>
      </c>
      <c r="U25" s="2" t="s">
        <v>24</v>
      </c>
      <c r="V25" s="33">
        <v>679</v>
      </c>
      <c r="W25" s="33">
        <v>47</v>
      </c>
      <c r="X25" s="33">
        <v>632</v>
      </c>
      <c r="Y25" s="41">
        <f t="shared" si="4"/>
        <v>679</v>
      </c>
      <c r="Z25" s="41">
        <f t="shared" si="5"/>
        <v>0</v>
      </c>
    </row>
    <row r="26" spans="1:26" ht="20.100000000000001" customHeight="1">
      <c r="A26" s="18" t="s">
        <v>28</v>
      </c>
      <c r="B26" s="46">
        <v>0</v>
      </c>
      <c r="C26" s="46">
        <v>0</v>
      </c>
      <c r="D26" s="46">
        <v>0</v>
      </c>
      <c r="F26" s="2" t="s">
        <v>28</v>
      </c>
      <c r="G26" s="33">
        <v>0</v>
      </c>
      <c r="H26" s="33">
        <v>0</v>
      </c>
      <c r="I26" s="33">
        <v>0</v>
      </c>
      <c r="K26" s="2" t="s">
        <v>35</v>
      </c>
      <c r="L26" s="33">
        <v>0</v>
      </c>
      <c r="M26" s="33">
        <v>0</v>
      </c>
      <c r="N26" s="33">
        <v>0</v>
      </c>
      <c r="P26" s="2" t="s">
        <v>28</v>
      </c>
      <c r="Q26" s="33">
        <v>0</v>
      </c>
      <c r="R26" s="33">
        <v>0</v>
      </c>
      <c r="S26" s="33">
        <v>0</v>
      </c>
      <c r="U26" s="2" t="s">
        <v>35</v>
      </c>
      <c r="V26" s="33">
        <v>0</v>
      </c>
      <c r="W26" s="33">
        <v>0</v>
      </c>
      <c r="X26" s="33">
        <v>0</v>
      </c>
      <c r="Y26" s="41">
        <f t="shared" si="4"/>
        <v>0</v>
      </c>
      <c r="Z26" s="41">
        <f t="shared" si="5"/>
        <v>0</v>
      </c>
    </row>
    <row r="27" spans="1:26" ht="20.100000000000001" customHeight="1">
      <c r="A27" s="19"/>
      <c r="B27" s="20"/>
      <c r="C27" s="21" t="s">
        <v>25</v>
      </c>
      <c r="D27" s="20"/>
      <c r="F27" s="26"/>
      <c r="G27" s="26"/>
      <c r="H27" s="26" t="s">
        <v>25</v>
      </c>
      <c r="I27" s="26"/>
      <c r="M27" s="26" t="s">
        <v>25</v>
      </c>
      <c r="P27" s="26"/>
      <c r="Q27" s="26"/>
      <c r="R27" s="26" t="s">
        <v>25</v>
      </c>
      <c r="S27" s="26"/>
      <c r="V27" s="27"/>
      <c r="W27" s="27" t="s">
        <v>25</v>
      </c>
      <c r="X27" s="27"/>
    </row>
    <row r="28" spans="1:26" s="36" customFormat="1" ht="20.100000000000001" customHeight="1">
      <c r="A28" s="34" t="s">
        <v>4</v>
      </c>
      <c r="B28" s="22">
        <f>SUM(B29:B48)</f>
        <v>100.00000000000001</v>
      </c>
      <c r="C28" s="22">
        <f>SUM(C29:C48)</f>
        <v>99.999999999999986</v>
      </c>
      <c r="D28" s="22">
        <f>SUM(D29:D48)</f>
        <v>100.00000000000001</v>
      </c>
      <c r="F28" s="31" t="s">
        <v>4</v>
      </c>
      <c r="G28" s="38">
        <f>SUM(G29:G48)</f>
        <v>100</v>
      </c>
      <c r="H28" s="38">
        <f t="shared" ref="H28:I28" si="7">SUM(H29:H48)</f>
        <v>100.00000000000001</v>
      </c>
      <c r="I28" s="38">
        <f t="shared" si="7"/>
        <v>99.999999999999986</v>
      </c>
      <c r="J28" s="31"/>
      <c r="K28" s="31" t="s">
        <v>4</v>
      </c>
      <c r="L28" s="38">
        <f>SUM(L29:L48)</f>
        <v>99.999999999999986</v>
      </c>
      <c r="M28" s="38">
        <v>100</v>
      </c>
      <c r="N28" s="38">
        <v>100</v>
      </c>
      <c r="O28" s="31"/>
      <c r="P28" s="35" t="s">
        <v>4</v>
      </c>
      <c r="Q28" s="38">
        <f>SUM(Q29:Q48)</f>
        <v>99.999999999999986</v>
      </c>
      <c r="R28" s="38">
        <f t="shared" ref="R28:S28" si="8">SUM(R29:R48)</f>
        <v>99.999999999999986</v>
      </c>
      <c r="S28" s="38">
        <f t="shared" si="8"/>
        <v>100</v>
      </c>
      <c r="U28" s="31" t="s">
        <v>4</v>
      </c>
      <c r="V28" s="39">
        <f>SUM(V29:V49)-0.01</f>
        <v>99.999999999999986</v>
      </c>
      <c r="W28" s="39">
        <f>SUM(W29:W49)-0.01</f>
        <v>100.00000000000003</v>
      </c>
      <c r="X28" s="39">
        <f>SUM(X29:X49)+0.02</f>
        <v>100.00000000000001</v>
      </c>
    </row>
    <row r="29" spans="1:26" ht="20.100000000000001" customHeight="1">
      <c r="A29" s="6" t="s">
        <v>5</v>
      </c>
      <c r="B29" s="23">
        <f>B6/$B$5*100</f>
        <v>35.935482409442045</v>
      </c>
      <c r="C29" s="23">
        <f>C6/$C$5*100</f>
        <v>34.847205409076146</v>
      </c>
      <c r="D29" s="23">
        <f>D6/$D$5*100</f>
        <v>37.255112562295928</v>
      </c>
      <c r="F29" s="2" t="s">
        <v>5</v>
      </c>
      <c r="G29" s="40">
        <f>G6/$G$5*100</f>
        <v>34.472066376926115</v>
      </c>
      <c r="H29" s="40">
        <f>H6/$H$5*100</f>
        <v>33.443389818495397</v>
      </c>
      <c r="I29" s="40">
        <f>I6/$I$5*100</f>
        <v>35.656295047189055</v>
      </c>
      <c r="K29" s="2" t="s">
        <v>5</v>
      </c>
      <c r="L29" s="40">
        <f>L6/$L$5*100</f>
        <v>36.422290113812402</v>
      </c>
      <c r="M29" s="40">
        <f>M6/$M$5*100</f>
        <v>35.156316759646963</v>
      </c>
      <c r="N29" s="40">
        <f>N6/$N$5*100</f>
        <v>37.930332931277519</v>
      </c>
      <c r="P29" s="2" t="s">
        <v>5</v>
      </c>
      <c r="Q29" s="40">
        <f>Q6/$Q$5*100</f>
        <v>37.243928703450713</v>
      </c>
      <c r="R29" s="40">
        <f>R6/$R$5*100</f>
        <v>35.917893374621592</v>
      </c>
      <c r="S29" s="40">
        <f>S6/$S$5*100</f>
        <v>38.907125207423029</v>
      </c>
      <c r="U29" s="2" t="s">
        <v>5</v>
      </c>
      <c r="V29" s="37">
        <f>V6/$V$5*100</f>
        <v>36.008763001521892</v>
      </c>
      <c r="W29" s="37">
        <f>W6/$W$5*100</f>
        <v>34.84472601320347</v>
      </c>
      <c r="X29" s="37">
        <f>X6/$X$5*100-0.01</f>
        <v>37.397175576862892</v>
      </c>
    </row>
    <row r="30" spans="1:26" ht="20.100000000000001" customHeight="1">
      <c r="A30" s="6" t="s">
        <v>6</v>
      </c>
      <c r="B30" s="23">
        <v>0</v>
      </c>
      <c r="C30" s="23">
        <v>0</v>
      </c>
      <c r="D30" s="23">
        <v>0</v>
      </c>
      <c r="F30" s="2" t="s">
        <v>6</v>
      </c>
      <c r="G30" s="40">
        <f t="shared" ref="G30:G48" si="9">G7/$G$5*100</f>
        <v>2.655077044646385E-2</v>
      </c>
      <c r="H30" s="40">
        <f t="shared" ref="H30:H47" si="10">H7/$H$5*100</f>
        <v>4.9614014777888682E-2</v>
      </c>
      <c r="I30" s="40">
        <v>0</v>
      </c>
      <c r="K30" s="2" t="s">
        <v>6</v>
      </c>
      <c r="L30" s="40">
        <f t="shared" ref="L30:L48" si="11">L7/$L$5*100</f>
        <v>0.15458052617088114</v>
      </c>
      <c r="M30" s="40">
        <f t="shared" ref="M30:M47" si="12">M7/$M$5*100</f>
        <v>0.28443424441813053</v>
      </c>
      <c r="N30" s="40">
        <v>0</v>
      </c>
      <c r="P30" s="2" t="s">
        <v>6</v>
      </c>
      <c r="Q30" s="40">
        <f t="shared" ref="Q30:Q48" si="13">Q7/$Q$5*100</f>
        <v>0.1317925392564972</v>
      </c>
      <c r="R30" s="40">
        <f t="shared" ref="R30:R48" si="14">R7/$R$5*100</f>
        <v>0.23686825503200612</v>
      </c>
      <c r="S30" s="40">
        <v>0</v>
      </c>
      <c r="U30" s="2" t="s">
        <v>6</v>
      </c>
      <c r="V30" s="37">
        <f t="shared" ref="V30:V49" si="15">V7/$V$5*100</f>
        <v>7.7548686034451003E-2</v>
      </c>
      <c r="W30" s="37">
        <f t="shared" ref="W30:W49" si="16">W7/$W$5*100</f>
        <v>0.142100121377187</v>
      </c>
      <c r="X30" s="37">
        <f t="shared" ref="X30:X49" si="17">X7/$X$5*100</f>
        <v>0</v>
      </c>
    </row>
    <row r="31" spans="1:26" ht="20.100000000000001" customHeight="1">
      <c r="A31" s="7" t="s">
        <v>7</v>
      </c>
      <c r="B31" s="23">
        <f t="shared" ref="B31:B48" si="18">B8/$B$5*100</f>
        <v>10.507409361134753</v>
      </c>
      <c r="C31" s="23">
        <f t="shared" ref="C31:C48" si="19">C8/$C$5*100</f>
        <v>7.504797897782634</v>
      </c>
      <c r="D31" s="23">
        <f t="shared" ref="D31:D48" si="20">D8/$D$5*100</f>
        <v>14.148335911095836</v>
      </c>
      <c r="F31" s="2" t="s">
        <v>7</v>
      </c>
      <c r="G31" s="40">
        <f t="shared" si="9"/>
        <v>10.867167127617543</v>
      </c>
      <c r="H31" s="40">
        <f t="shared" si="10"/>
        <v>7.2241549374804359</v>
      </c>
      <c r="I31" s="40">
        <f t="shared" ref="I31:I48" si="21">I8/$I$5*100</f>
        <v>15.061060189844152</v>
      </c>
      <c r="K31" s="2" t="s">
        <v>7</v>
      </c>
      <c r="L31" s="40">
        <f t="shared" si="11"/>
        <v>9.1554131380178525</v>
      </c>
      <c r="M31" s="40">
        <f t="shared" si="12"/>
        <v>6.2178790727199482</v>
      </c>
      <c r="N31" s="40">
        <f t="shared" ref="N31:N48" si="22">N8/$N$5*100</f>
        <v>12.653132402307705</v>
      </c>
      <c r="P31" s="2" t="s">
        <v>7</v>
      </c>
      <c r="Q31" s="40">
        <f t="shared" si="13"/>
        <v>9.8272231954869085</v>
      </c>
      <c r="R31" s="40">
        <f t="shared" si="14"/>
        <v>7.7467473944491951</v>
      </c>
      <c r="S31" s="40">
        <f t="shared" ref="S31:S48" si="23">S8/$S$5*100</f>
        <v>12.436686158996544</v>
      </c>
      <c r="U31" s="2" t="s">
        <v>7</v>
      </c>
      <c r="V31" s="37">
        <f t="shared" si="15"/>
        <v>10.099100758361526</v>
      </c>
      <c r="W31" s="37">
        <f t="shared" si="16"/>
        <v>7.184345303294946</v>
      </c>
      <c r="X31" s="37">
        <f t="shared" si="17"/>
        <v>13.600734059805959</v>
      </c>
    </row>
    <row r="32" spans="1:26" ht="20.100000000000001" customHeight="1">
      <c r="A32" s="7" t="s">
        <v>8</v>
      </c>
      <c r="B32" s="23">
        <f t="shared" si="18"/>
        <v>0.26472406238167512</v>
      </c>
      <c r="C32" s="23">
        <f t="shared" si="19"/>
        <v>0.48303758599309099</v>
      </c>
      <c r="D32" s="23">
        <v>0</v>
      </c>
      <c r="F32" s="2" t="s">
        <v>8</v>
      </c>
      <c r="G32" s="40">
        <f t="shared" si="9"/>
        <v>0.17036744369814302</v>
      </c>
      <c r="H32" s="40">
        <f t="shared" si="10"/>
        <v>0.31835659482478573</v>
      </c>
      <c r="I32" s="40">
        <v>0</v>
      </c>
      <c r="K32" s="2" t="s">
        <v>8</v>
      </c>
      <c r="L32" s="40">
        <f t="shared" si="11"/>
        <v>2.3551968579683606E-2</v>
      </c>
      <c r="M32" s="40">
        <f t="shared" si="12"/>
        <v>4.3336547969285981E-2</v>
      </c>
      <c r="N32" s="40">
        <v>0</v>
      </c>
      <c r="P32" s="2" t="s">
        <v>8</v>
      </c>
      <c r="Q32" s="40">
        <f t="shared" si="13"/>
        <v>0.19640302801395074</v>
      </c>
      <c r="R32" s="40">
        <f t="shared" si="14"/>
        <v>0.31486146095717887</v>
      </c>
      <c r="S32" s="40">
        <f t="shared" si="23"/>
        <v>4.7825047281580838E-2</v>
      </c>
      <c r="U32" s="2" t="s">
        <v>8</v>
      </c>
      <c r="V32" s="37">
        <f t="shared" si="15"/>
        <v>0.16479095782320838</v>
      </c>
      <c r="W32" s="37">
        <f>W9/$W$5*100+0.01</f>
        <v>0.30248941650137662</v>
      </c>
      <c r="X32" s="37">
        <f t="shared" si="17"/>
        <v>1.1380772185392778E-2</v>
      </c>
    </row>
    <row r="33" spans="1:24" ht="20.100000000000001" customHeight="1">
      <c r="A33" s="6" t="s">
        <v>9</v>
      </c>
      <c r="B33" s="23">
        <f t="shared" si="18"/>
        <v>1.9417412888631427E-2</v>
      </c>
      <c r="C33" s="23">
        <f t="shared" si="19"/>
        <v>3.5430629779444327E-2</v>
      </c>
      <c r="D33" s="23">
        <v>0</v>
      </c>
      <c r="F33" s="2" t="s">
        <v>9</v>
      </c>
      <c r="G33" s="40">
        <f t="shared" si="9"/>
        <v>2.3389964440932439E-2</v>
      </c>
      <c r="H33" s="40">
        <f t="shared" si="10"/>
        <v>4.3707584447187656E-2</v>
      </c>
      <c r="I33" s="40">
        <v>0</v>
      </c>
      <c r="K33" s="2" t="s">
        <v>9</v>
      </c>
      <c r="L33" s="40">
        <f t="shared" si="11"/>
        <v>0.11178892128666726</v>
      </c>
      <c r="M33" s="40">
        <f t="shared" si="12"/>
        <v>0.20569600937534335</v>
      </c>
      <c r="N33" s="40">
        <v>0</v>
      </c>
      <c r="P33" s="2" t="s">
        <v>9</v>
      </c>
      <c r="Q33" s="40">
        <f t="shared" si="13"/>
        <v>0.11893473054854625</v>
      </c>
      <c r="R33" s="40">
        <f t="shared" si="14"/>
        <v>2.5997735308390911E-2</v>
      </c>
      <c r="S33" s="40">
        <f t="shared" si="23"/>
        <v>0.23550212676536017</v>
      </c>
      <c r="U33" s="2" t="s">
        <v>9</v>
      </c>
      <c r="V33" s="37">
        <f t="shared" si="15"/>
        <v>6.7855100280144631E-2</v>
      </c>
      <c r="W33" s="37">
        <f t="shared" si="16"/>
        <v>7.6378815240238013E-2</v>
      </c>
      <c r="X33" s="37">
        <f t="shared" si="17"/>
        <v>5.7615159188550945E-2</v>
      </c>
    </row>
    <row r="34" spans="1:24" ht="20.100000000000001" customHeight="1">
      <c r="A34" s="6" t="s">
        <v>10</v>
      </c>
      <c r="B34" s="23">
        <f t="shared" si="18"/>
        <v>8.2116239106022313</v>
      </c>
      <c r="C34" s="23">
        <f t="shared" si="19"/>
        <v>14.983613333727009</v>
      </c>
      <c r="D34" s="23">
        <v>0</v>
      </c>
      <c r="F34" s="2" t="s">
        <v>10</v>
      </c>
      <c r="G34" s="40">
        <f t="shared" si="9"/>
        <v>9.2934018174634545</v>
      </c>
      <c r="H34" s="40">
        <f t="shared" si="10"/>
        <v>17.026466714311873</v>
      </c>
      <c r="I34" s="40">
        <f t="shared" si="21"/>
        <v>0.39097560312236518</v>
      </c>
      <c r="K34" s="2" t="s">
        <v>10</v>
      </c>
      <c r="L34" s="40">
        <f t="shared" si="11"/>
        <v>9.2827927990685364</v>
      </c>
      <c r="M34" s="40">
        <f t="shared" si="12"/>
        <v>16.876228377504059</v>
      </c>
      <c r="N34" s="40">
        <f t="shared" si="22"/>
        <v>0.24268670164067835</v>
      </c>
      <c r="P34" s="2" t="s">
        <v>10</v>
      </c>
      <c r="Q34" s="40">
        <f t="shared" si="13"/>
        <v>9.9808740095469215</v>
      </c>
      <c r="R34" s="40">
        <f t="shared" si="14"/>
        <v>17.742010029348553</v>
      </c>
      <c r="S34" s="40">
        <f t="shared" si="23"/>
        <v>0.24637145569299221</v>
      </c>
      <c r="U34" s="2" t="s">
        <v>10</v>
      </c>
      <c r="V34" s="37">
        <f>V11/$V$5*100+0.01</f>
        <v>9.2037198489093104</v>
      </c>
      <c r="W34" s="37">
        <f t="shared" si="16"/>
        <v>16.661239231475179</v>
      </c>
      <c r="X34" s="37">
        <f t="shared" si="17"/>
        <v>0.22263635587674624</v>
      </c>
    </row>
    <row r="35" spans="1:24" ht="20.100000000000001" customHeight="1">
      <c r="A35" s="7" t="s">
        <v>11</v>
      </c>
      <c r="B35" s="23">
        <f t="shared" si="18"/>
        <v>15.797359879094241</v>
      </c>
      <c r="C35" s="23">
        <f t="shared" si="19"/>
        <v>14.579113643745018</v>
      </c>
      <c r="D35" s="23">
        <f t="shared" si="20"/>
        <v>17.274588990089935</v>
      </c>
      <c r="F35" s="2" t="s">
        <v>11</v>
      </c>
      <c r="G35" s="40">
        <f t="shared" si="9"/>
        <v>16.630264717502964</v>
      </c>
      <c r="H35" s="40">
        <f t="shared" si="10"/>
        <v>16.477168693556678</v>
      </c>
      <c r="I35" s="40">
        <f t="shared" si="21"/>
        <v>16.806511273696518</v>
      </c>
      <c r="K35" s="2" t="s">
        <v>11</v>
      </c>
      <c r="L35" s="40">
        <f t="shared" si="11"/>
        <v>17.150145458284818</v>
      </c>
      <c r="M35" s="40">
        <f t="shared" si="12"/>
        <v>16.086404531415948</v>
      </c>
      <c r="N35" s="40">
        <f t="shared" si="22"/>
        <v>18.416578262828246</v>
      </c>
      <c r="P35" s="2" t="s">
        <v>11</v>
      </c>
      <c r="Q35" s="40">
        <f t="shared" si="13"/>
        <v>16.501711695784245</v>
      </c>
      <c r="R35" s="40">
        <f t="shared" si="14"/>
        <v>15.284357451528665</v>
      </c>
      <c r="S35" s="40">
        <f t="shared" si="23"/>
        <v>18.028593581298956</v>
      </c>
      <c r="U35" s="2" t="s">
        <v>11</v>
      </c>
      <c r="V35" s="37">
        <f t="shared" si="15"/>
        <v>16.51657764723749</v>
      </c>
      <c r="W35" s="37">
        <f t="shared" si="16"/>
        <v>15.601409159536992</v>
      </c>
      <c r="X35" s="37">
        <f t="shared" si="17"/>
        <v>17.616012746464847</v>
      </c>
    </row>
    <row r="36" spans="1:24" ht="20.100000000000001" customHeight="1">
      <c r="A36" s="7" t="s">
        <v>12</v>
      </c>
      <c r="B36" s="23">
        <f t="shared" si="18"/>
        <v>1.143685619140391</v>
      </c>
      <c r="C36" s="23">
        <f t="shared" si="19"/>
        <v>2.0343086598364284</v>
      </c>
      <c r="D36" s="23">
        <f t="shared" si="20"/>
        <v>6.3728017414217797E-2</v>
      </c>
      <c r="F36" s="2" t="s">
        <v>12</v>
      </c>
      <c r="G36" s="40">
        <f t="shared" si="9"/>
        <v>1.3544053733702095</v>
      </c>
      <c r="H36" s="40">
        <f t="shared" si="10"/>
        <v>2.444080870844088</v>
      </c>
      <c r="I36" s="40">
        <f t="shared" si="21"/>
        <v>9.995376288519596E-2</v>
      </c>
      <c r="K36" s="2" t="s">
        <v>12</v>
      </c>
      <c r="L36" s="40">
        <f t="shared" si="11"/>
        <v>1.5229167288637668</v>
      </c>
      <c r="M36" s="40">
        <f t="shared" si="12"/>
        <v>2.707008313292723</v>
      </c>
      <c r="N36" s="40">
        <f t="shared" si="22"/>
        <v>0.11335067501780187</v>
      </c>
      <c r="P36" s="2" t="s">
        <v>12</v>
      </c>
      <c r="Q36" s="40">
        <f t="shared" si="13"/>
        <v>0.82643565470354707</v>
      </c>
      <c r="R36" s="40">
        <f t="shared" si="14"/>
        <v>1.419476347838144</v>
      </c>
      <c r="S36" s="40">
        <f t="shared" si="23"/>
        <v>8.260689985000326E-2</v>
      </c>
      <c r="U36" s="2" t="s">
        <v>12</v>
      </c>
      <c r="V36" s="37">
        <f t="shared" si="15"/>
        <v>1.2100826216625793</v>
      </c>
      <c r="W36" s="37">
        <f t="shared" si="16"/>
        <v>2.1427514136001657</v>
      </c>
      <c r="X36" s="37">
        <f>X13/$X$5*100-0.01</f>
        <v>7.9623580959968146E-2</v>
      </c>
    </row>
    <row r="37" spans="1:24" ht="20.100000000000001" customHeight="1">
      <c r="A37" s="8" t="s">
        <v>13</v>
      </c>
      <c r="B37" s="23">
        <f t="shared" si="18"/>
        <v>9.8336251338992433</v>
      </c>
      <c r="C37" s="23">
        <f t="shared" si="19"/>
        <v>6.5192358794177565</v>
      </c>
      <c r="D37" s="23">
        <f t="shared" si="20"/>
        <v>13.852609268488287</v>
      </c>
      <c r="F37" s="2" t="s">
        <v>13</v>
      </c>
      <c r="G37" s="40">
        <f t="shared" si="9"/>
        <v>8.4785460292374566</v>
      </c>
      <c r="H37" s="40">
        <f t="shared" si="10"/>
        <v>3.9827059719917077</v>
      </c>
      <c r="I37" s="40">
        <f t="shared" si="21"/>
        <v>13.654227976174289</v>
      </c>
      <c r="K37" s="2" t="s">
        <v>13</v>
      </c>
      <c r="L37" s="40">
        <f t="shared" si="11"/>
        <v>7.0005738719104622</v>
      </c>
      <c r="M37" s="40">
        <f t="shared" si="12"/>
        <v>3.1245040711940133</v>
      </c>
      <c r="N37" s="40">
        <f t="shared" si="22"/>
        <v>11.614811154868992</v>
      </c>
      <c r="P37" s="2" t="s">
        <v>13</v>
      </c>
      <c r="Q37" s="40">
        <f t="shared" si="13"/>
        <v>8.2936080618460597</v>
      </c>
      <c r="R37" s="40">
        <f t="shared" si="14"/>
        <v>4.926859704665727</v>
      </c>
      <c r="S37" s="40">
        <f t="shared" si="23"/>
        <v>12.51639457113251</v>
      </c>
      <c r="U37" s="2" t="s">
        <v>13</v>
      </c>
      <c r="V37" s="37">
        <f t="shared" si="15"/>
        <v>8.4104781199613559</v>
      </c>
      <c r="W37" s="37">
        <f t="shared" si="16"/>
        <v>4.6525948074247312</v>
      </c>
      <c r="X37" s="37">
        <f t="shared" si="17"/>
        <v>12.925000711298262</v>
      </c>
    </row>
    <row r="38" spans="1:24" ht="20.100000000000001" customHeight="1">
      <c r="A38" s="18" t="s">
        <v>14</v>
      </c>
      <c r="B38" s="23">
        <f t="shared" si="18"/>
        <v>0.11326824185034999</v>
      </c>
      <c r="C38" s="23">
        <f t="shared" si="19"/>
        <v>0.16357140748176799</v>
      </c>
      <c r="D38" s="23">
        <f t="shared" si="20"/>
        <v>5.2271295182448302E-2</v>
      </c>
      <c r="F38" s="2" t="s">
        <v>14</v>
      </c>
      <c r="G38" s="40">
        <f t="shared" si="9"/>
        <v>6.2583958909521939E-2</v>
      </c>
      <c r="H38" s="40">
        <f t="shared" si="10"/>
        <v>6.2608161505430956E-2</v>
      </c>
      <c r="I38" s="40">
        <f t="shared" si="21"/>
        <v>6.2556096499578426E-2</v>
      </c>
      <c r="K38" s="2" t="s">
        <v>14</v>
      </c>
      <c r="L38" s="40">
        <f t="shared" si="11"/>
        <v>0.37882180447885466</v>
      </c>
      <c r="M38" s="40">
        <f t="shared" si="12"/>
        <v>0.36622434903621959</v>
      </c>
      <c r="N38" s="40">
        <f t="shared" si="22"/>
        <v>0.39382093499774745</v>
      </c>
      <c r="P38" s="2" t="s">
        <v>14</v>
      </c>
      <c r="Q38" s="40">
        <f t="shared" si="13"/>
        <v>0.35230395859785596</v>
      </c>
      <c r="R38" s="40">
        <f t="shared" si="14"/>
        <v>0.29579645506435887</v>
      </c>
      <c r="S38" s="40">
        <f t="shared" si="23"/>
        <v>0.42317920624913946</v>
      </c>
      <c r="U38" s="2" t="s">
        <v>14</v>
      </c>
      <c r="V38" s="37">
        <f t="shared" si="15"/>
        <v>0.22521430902505143</v>
      </c>
      <c r="W38" s="37">
        <f t="shared" si="16"/>
        <v>0.22143935581278312</v>
      </c>
      <c r="X38" s="37">
        <f t="shared" si="17"/>
        <v>0.22974933849261672</v>
      </c>
    </row>
    <row r="39" spans="1:24" ht="20.100000000000001" customHeight="1">
      <c r="A39" s="18" t="s">
        <v>15</v>
      </c>
      <c r="B39" s="23">
        <f t="shared" si="18"/>
        <v>0.46828327416416132</v>
      </c>
      <c r="C39" s="23">
        <v>0</v>
      </c>
      <c r="D39" s="23">
        <f>D16/$D$5*100</f>
        <v>1.0361173168356532</v>
      </c>
      <c r="F39" s="2" t="s">
        <v>15</v>
      </c>
      <c r="G39" s="40">
        <f t="shared" si="9"/>
        <v>0.24274990122481233</v>
      </c>
      <c r="H39" s="40">
        <f t="shared" si="10"/>
        <v>0.17483033778875062</v>
      </c>
      <c r="I39" s="40">
        <f t="shared" si="21"/>
        <v>0.32093997334566321</v>
      </c>
      <c r="K39" s="2" t="s">
        <v>15</v>
      </c>
      <c r="L39" s="40">
        <f t="shared" si="11"/>
        <v>0.73077446170483085</v>
      </c>
      <c r="M39" s="40">
        <f t="shared" si="12"/>
        <v>0.85940647240499524</v>
      </c>
      <c r="N39" s="40">
        <f t="shared" si="22"/>
        <v>0.57765247845610568</v>
      </c>
      <c r="P39" s="2" t="s">
        <v>15</v>
      </c>
      <c r="Q39" s="40">
        <f t="shared" si="13"/>
        <v>0.82386409296195695</v>
      </c>
      <c r="R39" s="40">
        <f t="shared" si="14"/>
        <v>0.48817969634645164</v>
      </c>
      <c r="S39" s="40">
        <f t="shared" si="23"/>
        <v>1.2449004731781192</v>
      </c>
      <c r="U39" s="2" t="s">
        <v>15</v>
      </c>
      <c r="V39" s="37">
        <f t="shared" si="15"/>
        <v>0.56384357137548757</v>
      </c>
      <c r="W39" s="37">
        <f t="shared" si="16"/>
        <v>0.3771574054886172</v>
      </c>
      <c r="X39" s="37">
        <f t="shared" si="17"/>
        <v>0.78811847383844991</v>
      </c>
    </row>
    <row r="40" spans="1:24" ht="20.100000000000001" customHeight="1">
      <c r="A40" s="18" t="s">
        <v>16</v>
      </c>
      <c r="B40" s="23">
        <f t="shared" si="18"/>
        <v>2.3948142562645429E-2</v>
      </c>
      <c r="C40" s="23">
        <v>0</v>
      </c>
      <c r="D40" s="23">
        <f t="shared" si="20"/>
        <v>5.298734032193389E-2</v>
      </c>
      <c r="F40" s="2" t="s">
        <v>16</v>
      </c>
      <c r="G40" s="40">
        <f t="shared" si="9"/>
        <v>2.655077044646385E-2</v>
      </c>
      <c r="H40" s="40">
        <v>0</v>
      </c>
      <c r="I40" s="40">
        <f t="shared" si="21"/>
        <v>5.7116435934397698E-2</v>
      </c>
      <c r="K40" s="2" t="s">
        <v>16</v>
      </c>
      <c r="L40" s="40">
        <f t="shared" si="11"/>
        <v>3.7484119007102079E-2</v>
      </c>
      <c r="M40" s="40">
        <v>0</v>
      </c>
      <c r="N40" s="40">
        <f t="shared" si="22"/>
        <v>8.2106578698792371E-2</v>
      </c>
      <c r="P40" s="2" t="s">
        <v>16</v>
      </c>
      <c r="Q40" s="40">
        <f t="shared" si="13"/>
        <v>8.9683215737957858E-2</v>
      </c>
      <c r="R40" s="40">
        <f t="shared" si="14"/>
        <v>4.9684560811591526E-2</v>
      </c>
      <c r="S40" s="40">
        <f t="shared" si="23"/>
        <v>0.13985203220219852</v>
      </c>
      <c r="U40" s="2" t="s">
        <v>16</v>
      </c>
      <c r="V40" s="37">
        <f t="shared" si="15"/>
        <v>4.4267374944665781E-2</v>
      </c>
      <c r="W40" s="37">
        <f t="shared" si="16"/>
        <v>1.2433760620503864E-2</v>
      </c>
      <c r="X40" s="37">
        <f t="shared" si="17"/>
        <v>8.2510598344097644E-2</v>
      </c>
    </row>
    <row r="41" spans="1:24" ht="20.100000000000001" customHeight="1">
      <c r="A41" s="18" t="s">
        <v>17</v>
      </c>
      <c r="B41" s="23">
        <f t="shared" si="18"/>
        <v>0.382846657454183</v>
      </c>
      <c r="C41" s="23">
        <f t="shared" si="19"/>
        <v>0.26454870235318434</v>
      </c>
      <c r="D41" s="23">
        <f t="shared" si="20"/>
        <v>0.52629317752191096</v>
      </c>
      <c r="F41" s="2" t="s">
        <v>17</v>
      </c>
      <c r="G41" s="40">
        <f>G18/$G$5*100</f>
        <v>0.25096799683919396</v>
      </c>
      <c r="H41" s="40">
        <f t="shared" si="10"/>
        <v>0.36678932353653426</v>
      </c>
      <c r="I41" s="40">
        <f t="shared" si="21"/>
        <v>0.11763265972203334</v>
      </c>
      <c r="K41" s="2" t="s">
        <v>17</v>
      </c>
      <c r="L41" s="40">
        <f t="shared" si="11"/>
        <v>0.2458029396837402</v>
      </c>
      <c r="M41" s="40">
        <f t="shared" si="12"/>
        <v>3.9063930563863425E-2</v>
      </c>
      <c r="N41" s="40">
        <f t="shared" si="22"/>
        <v>0.49191286530161454</v>
      </c>
      <c r="P41" s="2" t="s">
        <v>17</v>
      </c>
      <c r="Q41" s="40">
        <f t="shared" si="13"/>
        <v>0.35519696555714492</v>
      </c>
      <c r="R41" s="40">
        <f t="shared" si="14"/>
        <v>0.22300279620086427</v>
      </c>
      <c r="S41" s="40">
        <f t="shared" si="23"/>
        <v>0.52100316659782753</v>
      </c>
      <c r="U41" s="2" t="s">
        <v>17</v>
      </c>
      <c r="V41" s="37">
        <f t="shared" si="15"/>
        <v>0.30890226603722981</v>
      </c>
      <c r="W41" s="37">
        <f t="shared" si="16"/>
        <v>0.22499185884721279</v>
      </c>
      <c r="X41" s="37">
        <f t="shared" si="17"/>
        <v>0.40970779867414003</v>
      </c>
    </row>
    <row r="42" spans="1:24" ht="20.100000000000001" customHeight="1">
      <c r="A42" s="18" t="s">
        <v>18</v>
      </c>
      <c r="B42" s="23">
        <f>B19/$B$5*100</f>
        <v>0.15339756182018829</v>
      </c>
      <c r="C42" s="23">
        <f t="shared" si="19"/>
        <v>0.18896335882370308</v>
      </c>
      <c r="D42" s="23">
        <f t="shared" si="20"/>
        <v>0.11027095148078135</v>
      </c>
      <c r="F42" s="2" t="s">
        <v>18</v>
      </c>
      <c r="G42" s="40">
        <f t="shared" si="9"/>
        <v>0.1940734887396286</v>
      </c>
      <c r="H42" s="40">
        <f t="shared" si="10"/>
        <v>0.36265482230504353</v>
      </c>
      <c r="I42" s="40">
        <v>0</v>
      </c>
      <c r="K42" s="2" t="s">
        <v>18</v>
      </c>
      <c r="L42" s="40">
        <f t="shared" si="11"/>
        <v>0.37318260073442333</v>
      </c>
      <c r="M42" s="40">
        <f t="shared" si="12"/>
        <v>0.52614231478203544</v>
      </c>
      <c r="N42" s="40">
        <f t="shared" si="22"/>
        <v>0.19037100547861596</v>
      </c>
      <c r="P42" s="2" t="s">
        <v>18</v>
      </c>
      <c r="Q42" s="40">
        <f t="shared" si="13"/>
        <v>0.20926083672190166</v>
      </c>
      <c r="R42" s="40">
        <f t="shared" si="14"/>
        <v>7.799320592517274E-2</v>
      </c>
      <c r="S42" s="40">
        <f t="shared" si="23"/>
        <v>0.37390491511054108</v>
      </c>
      <c r="U42" s="2" t="s">
        <v>18</v>
      </c>
      <c r="V42" s="37">
        <f t="shared" si="15"/>
        <v>0.23135358000277881</v>
      </c>
      <c r="W42" s="37">
        <f t="shared" si="16"/>
        <v>0.28597649427158889</v>
      </c>
      <c r="X42" s="37">
        <f t="shared" si="17"/>
        <v>0.16573249494978234</v>
      </c>
    </row>
    <row r="43" spans="1:24" ht="20.100000000000001" customHeight="1">
      <c r="A43" s="19" t="s">
        <v>19</v>
      </c>
      <c r="B43" s="23">
        <f t="shared" si="18"/>
        <v>6.282827563664843</v>
      </c>
      <c r="C43" s="23">
        <f t="shared" si="19"/>
        <v>8.3864300687944731</v>
      </c>
      <c r="D43" s="23">
        <f t="shared" si="20"/>
        <v>3.7320272669989114</v>
      </c>
      <c r="F43" s="2" t="s">
        <v>19</v>
      </c>
      <c r="G43" s="40">
        <f t="shared" si="9"/>
        <v>6.176531015408929</v>
      </c>
      <c r="H43" s="40">
        <f t="shared" si="10"/>
        <v>8.250101885923204</v>
      </c>
      <c r="I43" s="40">
        <f t="shared" si="21"/>
        <v>3.7894035412190283</v>
      </c>
      <c r="K43" s="2" t="s">
        <v>19</v>
      </c>
      <c r="L43" s="40">
        <f t="shared" si="11"/>
        <v>5.4414998955088718</v>
      </c>
      <c r="M43" s="40">
        <f t="shared" si="12"/>
        <v>6.5291697694007347</v>
      </c>
      <c r="N43" s="40">
        <f t="shared" si="22"/>
        <v>4.146745527734585</v>
      </c>
      <c r="P43" s="2" t="s">
        <v>19</v>
      </c>
      <c r="Q43" s="40">
        <f t="shared" si="13"/>
        <v>4.7297449332197559</v>
      </c>
      <c r="R43" s="40">
        <f t="shared" si="14"/>
        <v>5.6016453677812956</v>
      </c>
      <c r="S43" s="40">
        <f t="shared" si="23"/>
        <v>3.636152837257161</v>
      </c>
      <c r="U43" s="2" t="s">
        <v>19</v>
      </c>
      <c r="V43" s="37">
        <f t="shared" si="15"/>
        <v>5.6604078414646359</v>
      </c>
      <c r="W43" s="37">
        <f t="shared" si="16"/>
        <v>7.187897806329377</v>
      </c>
      <c r="X43" s="37">
        <f t="shared" si="17"/>
        <v>3.8253620508151482</v>
      </c>
    </row>
    <row r="44" spans="1:24" ht="20.100000000000001" customHeight="1">
      <c r="A44" s="19" t="s">
        <v>20</v>
      </c>
      <c r="B44" s="23">
        <f t="shared" si="18"/>
        <v>5.9375212377953472</v>
      </c>
      <c r="C44" s="23">
        <f t="shared" si="19"/>
        <v>3.9475626679264222</v>
      </c>
      <c r="D44" s="23">
        <f t="shared" si="20"/>
        <v>8.3505184166809876</v>
      </c>
      <c r="F44" s="2" t="s">
        <v>20</v>
      </c>
      <c r="G44" s="40">
        <f t="shared" si="9"/>
        <v>5.8196760173844329</v>
      </c>
      <c r="H44" s="40">
        <f t="shared" si="10"/>
        <v>3.4700278192868574</v>
      </c>
      <c r="I44" s="40">
        <f t="shared" si="21"/>
        <v>8.5246280632088549</v>
      </c>
      <c r="K44" s="2" t="s">
        <v>20</v>
      </c>
      <c r="L44" s="40">
        <f t="shared" si="11"/>
        <v>4.9598455521609761</v>
      </c>
      <c r="M44" s="40">
        <f t="shared" si="12"/>
        <v>3.1739443583139031</v>
      </c>
      <c r="N44" s="40">
        <f t="shared" si="22"/>
        <v>7.0851437955037566</v>
      </c>
      <c r="P44" s="2" t="s">
        <v>20</v>
      </c>
      <c r="Q44" s="40">
        <f t="shared" si="13"/>
        <v>5.1415162570918858</v>
      </c>
      <c r="R44" s="40">
        <f t="shared" si="14"/>
        <v>3.7783375314861463</v>
      </c>
      <c r="S44" s="40">
        <f t="shared" si="23"/>
        <v>6.8513003340507082</v>
      </c>
      <c r="U44" s="2" t="s">
        <v>20</v>
      </c>
      <c r="V44" s="37">
        <f t="shared" si="15"/>
        <v>5.4694442021048006</v>
      </c>
      <c r="W44" s="37">
        <f t="shared" si="16"/>
        <v>3.5969093223600463</v>
      </c>
      <c r="X44" s="37">
        <f t="shared" si="17"/>
        <v>7.7190087347426521</v>
      </c>
    </row>
    <row r="45" spans="1:24" ht="20.100000000000001" customHeight="1">
      <c r="A45" s="19" t="s">
        <v>21</v>
      </c>
      <c r="B45" s="23">
        <f t="shared" si="18"/>
        <v>1.2417435542279798</v>
      </c>
      <c r="C45" s="23">
        <f t="shared" si="19"/>
        <v>0.6436564409932386</v>
      </c>
      <c r="D45" s="23">
        <f t="shared" si="20"/>
        <v>1.9669759981669244</v>
      </c>
      <c r="F45" s="2" t="s">
        <v>21</v>
      </c>
      <c r="G45" s="40">
        <f t="shared" si="9"/>
        <v>1.6123271434215725</v>
      </c>
      <c r="H45" s="40">
        <f t="shared" si="10"/>
        <v>0.485508573183625</v>
      </c>
      <c r="I45" s="40">
        <f t="shared" si="21"/>
        <v>2.9095384448010444</v>
      </c>
      <c r="K45" s="2" t="s">
        <v>21</v>
      </c>
      <c r="L45" s="40">
        <f t="shared" si="11"/>
        <v>1.2970168612191959</v>
      </c>
      <c r="M45" s="40">
        <f t="shared" si="12"/>
        <v>0.25269480083499152</v>
      </c>
      <c r="N45" s="40">
        <f t="shared" si="22"/>
        <v>2.5402176914245853</v>
      </c>
      <c r="P45" s="2" t="s">
        <v>21</v>
      </c>
      <c r="Q45" s="40">
        <f t="shared" si="13"/>
        <v>0.83832912775840174</v>
      </c>
      <c r="R45" s="40">
        <f t="shared" si="14"/>
        <v>0.13403276870103759</v>
      </c>
      <c r="S45" s="40">
        <f t="shared" si="23"/>
        <v>1.7217017021369103</v>
      </c>
      <c r="U45" s="2" t="s">
        <v>21</v>
      </c>
      <c r="V45" s="37">
        <f t="shared" si="15"/>
        <v>1.248533845154661</v>
      </c>
      <c r="W45" s="37">
        <f t="shared" si="16"/>
        <v>0.37834157316676043</v>
      </c>
      <c r="X45" s="37">
        <f t="shared" si="17"/>
        <v>2.2939368936182323</v>
      </c>
    </row>
    <row r="46" spans="1:24" ht="20.100000000000001" customHeight="1">
      <c r="A46" s="19" t="s">
        <v>22</v>
      </c>
      <c r="B46" s="23">
        <f t="shared" si="18"/>
        <v>1.8770165792343713E-2</v>
      </c>
      <c r="C46" s="23">
        <f t="shared" si="19"/>
        <v>3.4249608786796185E-2</v>
      </c>
      <c r="D46" s="23" t="s">
        <v>37</v>
      </c>
      <c r="F46" s="2" t="s">
        <v>22</v>
      </c>
      <c r="G46" s="40">
        <f t="shared" si="9"/>
        <v>3.9193994468589489E-2</v>
      </c>
      <c r="H46" s="40">
        <f t="shared" si="10"/>
        <v>7.3239736100692815E-2</v>
      </c>
      <c r="I46" s="40">
        <v>0</v>
      </c>
      <c r="K46" s="2" t="s">
        <v>22</v>
      </c>
      <c r="L46" s="40">
        <f t="shared" si="11"/>
        <v>8.823695270698366E-2</v>
      </c>
      <c r="M46" s="40">
        <f t="shared" si="12"/>
        <v>0.16235946140605736</v>
      </c>
      <c r="N46" s="40">
        <v>0</v>
      </c>
      <c r="P46" s="2" t="s">
        <v>22</v>
      </c>
      <c r="Q46" s="40">
        <f t="shared" si="13"/>
        <v>0.15365081406001382</v>
      </c>
      <c r="R46" s="40">
        <f t="shared" si="14"/>
        <v>0.22300279620086427</v>
      </c>
      <c r="S46" s="40">
        <f t="shared" si="23"/>
        <v>6.6665217422809647E-2</v>
      </c>
      <c r="U46" s="2" t="s">
        <v>22</v>
      </c>
      <c r="V46" s="37">
        <f t="shared" si="15"/>
        <v>7.4963729833302642E-2</v>
      </c>
      <c r="W46" s="37">
        <f t="shared" si="16"/>
        <v>0.12374552236596702</v>
      </c>
      <c r="X46" s="37">
        <f t="shared" si="17"/>
        <v>1.6359860016502119E-2</v>
      </c>
    </row>
    <row r="47" spans="1:24" ht="20.100000000000001" customHeight="1">
      <c r="A47" s="19" t="s">
        <v>23</v>
      </c>
      <c r="B47" s="23">
        <f t="shared" si="18"/>
        <v>3.5834835485969303</v>
      </c>
      <c r="C47" s="23">
        <f t="shared" si="19"/>
        <v>5.3199090613835658</v>
      </c>
      <c r="D47" s="23">
        <f t="shared" si="20"/>
        <v>1.4779171678982643</v>
      </c>
      <c r="F47" s="2" t="s">
        <v>23</v>
      </c>
      <c r="G47" s="40">
        <f t="shared" si="9"/>
        <v>4.0720663769261156</v>
      </c>
      <c r="H47" s="40">
        <f t="shared" si="10"/>
        <v>5.7445941396398261</v>
      </c>
      <c r="I47" s="40">
        <f t="shared" si="21"/>
        <v>2.1466260505344463</v>
      </c>
      <c r="K47" s="2" t="s">
        <v>23</v>
      </c>
      <c r="L47" s="40">
        <f t="shared" si="11"/>
        <v>5.3406576638437473</v>
      </c>
      <c r="M47" s="40">
        <f t="shared" si="12"/>
        <v>7.3891866157207904</v>
      </c>
      <c r="N47" s="40">
        <f t="shared" si="22"/>
        <v>2.9020679232121838</v>
      </c>
      <c r="P47" s="2" t="s">
        <v>23</v>
      </c>
      <c r="Q47" s="40">
        <f t="shared" si="13"/>
        <v>3.8560568315144894</v>
      </c>
      <c r="R47" s="40">
        <f t="shared" si="14"/>
        <v>5.4653016892750674</v>
      </c>
      <c r="S47" s="40">
        <f t="shared" si="23"/>
        <v>1.837641210698318</v>
      </c>
      <c r="U47" s="2" t="s">
        <v>23</v>
      </c>
      <c r="V47" s="37">
        <f t="shared" si="15"/>
        <v>4.2047543806929619</v>
      </c>
      <c r="W47" s="37">
        <f t="shared" si="16"/>
        <v>5.9652446786464957</v>
      </c>
      <c r="X47" s="37">
        <f t="shared" si="17"/>
        <v>2.0897942925427491</v>
      </c>
    </row>
    <row r="48" spans="1:24" ht="20.100000000000001" customHeight="1">
      <c r="A48" s="19" t="s">
        <v>24</v>
      </c>
      <c r="B48" s="23">
        <f t="shared" si="18"/>
        <v>8.0582263487820424E-2</v>
      </c>
      <c r="C48" s="23">
        <f t="shared" si="19"/>
        <v>6.4365644099323854E-2</v>
      </c>
      <c r="D48" s="23">
        <f t="shared" si="20"/>
        <v>0.10024631952798303</v>
      </c>
      <c r="F48" s="2" t="s">
        <v>24</v>
      </c>
      <c r="G48" s="40">
        <f t="shared" si="9"/>
        <v>0.18711971552745951</v>
      </c>
      <c r="H48" s="40">
        <v>0</v>
      </c>
      <c r="I48" s="40">
        <f t="shared" si="21"/>
        <v>0.40253488182337416</v>
      </c>
      <c r="K48" s="2" t="s">
        <v>24</v>
      </c>
      <c r="L48" s="40">
        <f t="shared" si="11"/>
        <v>0.2826236229562033</v>
      </c>
      <c r="M48" s="40">
        <v>0</v>
      </c>
      <c r="N48" s="40">
        <f t="shared" si="22"/>
        <v>0.6190690712510718</v>
      </c>
      <c r="P48" s="2" t="s">
        <v>24</v>
      </c>
      <c r="Q48" s="40">
        <f t="shared" si="13"/>
        <v>0.32948134814124302</v>
      </c>
      <c r="R48" s="40">
        <f t="shared" si="14"/>
        <v>4.7951378457698791E-2</v>
      </c>
      <c r="S48" s="40">
        <f t="shared" si="23"/>
        <v>0.68259385665529015</v>
      </c>
      <c r="U48" s="2" t="s">
        <v>24</v>
      </c>
      <c r="V48" s="37">
        <f t="shared" si="15"/>
        <v>0.21939815757246764</v>
      </c>
      <c r="W48" s="37">
        <f t="shared" si="16"/>
        <v>2.782794043636579E-2</v>
      </c>
      <c r="X48" s="37">
        <f t="shared" si="17"/>
        <v>0.44954050132301482</v>
      </c>
    </row>
    <row r="49" spans="1:24" ht="20.100000000000001" customHeight="1">
      <c r="A49" s="24" t="s">
        <v>28</v>
      </c>
      <c r="B49" s="25">
        <v>0</v>
      </c>
      <c r="C49" s="25">
        <v>0</v>
      </c>
      <c r="D49" s="25">
        <v>0</v>
      </c>
      <c r="F49" s="30" t="s">
        <v>28</v>
      </c>
      <c r="G49" s="43">
        <v>0</v>
      </c>
      <c r="H49" s="43">
        <v>0</v>
      </c>
      <c r="I49" s="43">
        <v>0</v>
      </c>
      <c r="K49" s="30" t="s">
        <v>35</v>
      </c>
      <c r="L49" s="43">
        <v>0</v>
      </c>
      <c r="M49" s="43">
        <v>0</v>
      </c>
      <c r="N49" s="43">
        <v>0</v>
      </c>
      <c r="P49" s="30" t="s">
        <v>28</v>
      </c>
      <c r="Q49" s="43">
        <v>0</v>
      </c>
      <c r="R49" s="43">
        <v>0</v>
      </c>
      <c r="S49" s="43">
        <v>0</v>
      </c>
      <c r="U49" s="30" t="s">
        <v>35</v>
      </c>
      <c r="V49" s="45">
        <f t="shared" si="15"/>
        <v>0</v>
      </c>
      <c r="W49" s="45">
        <f t="shared" si="16"/>
        <v>0</v>
      </c>
      <c r="X49" s="45">
        <f t="shared" si="17"/>
        <v>0</v>
      </c>
    </row>
    <row r="50" spans="1:24" ht="20.100000000000001" customHeight="1">
      <c r="A50" s="9" t="s">
        <v>29</v>
      </c>
      <c r="F50" s="2" t="s">
        <v>33</v>
      </c>
      <c r="K50" s="2" t="s">
        <v>33</v>
      </c>
      <c r="P50" s="2" t="s">
        <v>33</v>
      </c>
      <c r="U50" s="2" t="s">
        <v>33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2022-03-22T04:28:25Z</cp:lastPrinted>
  <dcterms:created xsi:type="dcterms:W3CDTF">2021-06-08T02:06:08Z</dcterms:created>
  <dcterms:modified xsi:type="dcterms:W3CDTF">2022-05-23T07:32:20Z</dcterms:modified>
</cp:coreProperties>
</file>