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9\"/>
    </mc:Choice>
  </mc:AlternateContent>
  <xr:revisionPtr revIDLastSave="0" documentId="8_{D4D7FE61-8CB6-4BA9-A2FD-D5F11A718E15}" xr6:coauthVersionLast="47" xr6:coauthVersionMax="47" xr10:uidLastSave="{00000000-0000-0000-0000-000000000000}"/>
  <bookViews>
    <workbookView xWindow="-120" yWindow="-120" windowWidth="21840" windowHeight="13140" xr2:uid="{0C2F4978-C104-4B39-A3C4-B4BF27AB0EBD}"/>
  </bookViews>
  <sheets>
    <sheet name="T-19.2" sheetId="1" r:id="rId1"/>
  </sheets>
  <definedNames>
    <definedName name="_xlnm._FilterDatabase" localSheetId="0" hidden="1">'T-19.2'!$A$9:$R$9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97" i="1" l="1"/>
  <c r="AK97" i="1"/>
  <c r="AH97" i="1"/>
  <c r="M97" i="1"/>
  <c r="AS97" i="1" s="1"/>
  <c r="L97" i="1"/>
  <c r="AR97" i="1" s="1"/>
  <c r="K97" i="1"/>
  <c r="AQ97" i="1" s="1"/>
  <c r="J97" i="1"/>
  <c r="AP97" i="1" s="1"/>
  <c r="I97" i="1"/>
  <c r="AO97" i="1" s="1"/>
  <c r="H97" i="1"/>
  <c r="AN97" i="1" s="1"/>
  <c r="G97" i="1"/>
  <c r="AM97" i="1" s="1"/>
  <c r="F97" i="1"/>
  <c r="AL97" i="1" s="1"/>
  <c r="D97" i="1"/>
  <c r="AJ97" i="1" s="1"/>
  <c r="C97" i="1"/>
  <c r="AI97" i="1" s="1"/>
  <c r="B97" i="1"/>
  <c r="AO96" i="1"/>
  <c r="AN96" i="1"/>
  <c r="AK96" i="1"/>
  <c r="AH96" i="1"/>
  <c r="N96" i="1"/>
  <c r="AT96" i="1" s="1"/>
  <c r="M96" i="1"/>
  <c r="AS96" i="1" s="1"/>
  <c r="L96" i="1"/>
  <c r="AR96" i="1" s="1"/>
  <c r="K96" i="1"/>
  <c r="AQ96" i="1" s="1"/>
  <c r="J96" i="1"/>
  <c r="AP96" i="1" s="1"/>
  <c r="I96" i="1"/>
  <c r="G96" i="1"/>
  <c r="AM96" i="1" s="1"/>
  <c r="F96" i="1"/>
  <c r="AL96" i="1" s="1"/>
  <c r="D96" i="1"/>
  <c r="D94" i="1" s="1"/>
  <c r="AJ94" i="1" s="1"/>
  <c r="C96" i="1"/>
  <c r="AI96" i="1" s="1"/>
  <c r="B96" i="1"/>
  <c r="AT95" i="1"/>
  <c r="M95" i="1"/>
  <c r="AS95" i="1" s="1"/>
  <c r="L95" i="1"/>
  <c r="AR95" i="1" s="1"/>
  <c r="K95" i="1"/>
  <c r="AQ95" i="1" s="1"/>
  <c r="J95" i="1"/>
  <c r="AP95" i="1" s="1"/>
  <c r="I95" i="1"/>
  <c r="AO95" i="1" s="1"/>
  <c r="H95" i="1"/>
  <c r="AN95" i="1" s="1"/>
  <c r="G95" i="1"/>
  <c r="AM95" i="1" s="1"/>
  <c r="F95" i="1"/>
  <c r="AL95" i="1" s="1"/>
  <c r="E95" i="1"/>
  <c r="AK95" i="1" s="1"/>
  <c r="D95" i="1"/>
  <c r="AJ95" i="1" s="1"/>
  <c r="C95" i="1"/>
  <c r="AI95" i="1" s="1"/>
  <c r="B95" i="1"/>
  <c r="AH95" i="1" s="1"/>
  <c r="N94" i="1"/>
  <c r="AT94" i="1" s="1"/>
  <c r="L94" i="1"/>
  <c r="AR94" i="1" s="1"/>
  <c r="K94" i="1"/>
  <c r="AQ94" i="1" s="1"/>
  <c r="I94" i="1"/>
  <c r="AO94" i="1" s="1"/>
  <c r="H94" i="1"/>
  <c r="AN94" i="1" s="1"/>
  <c r="G94" i="1"/>
  <c r="AM94" i="1" s="1"/>
  <c r="C94" i="1"/>
  <c r="AI94" i="1" s="1"/>
  <c r="B94" i="1"/>
  <c r="AH94" i="1" s="1"/>
  <c r="AT93" i="1"/>
  <c r="AK93" i="1"/>
  <c r="AJ93" i="1"/>
  <c r="AH93" i="1"/>
  <c r="M93" i="1"/>
  <c r="AS93" i="1" s="1"/>
  <c r="L93" i="1"/>
  <c r="AR93" i="1" s="1"/>
  <c r="K93" i="1"/>
  <c r="AQ93" i="1" s="1"/>
  <c r="J93" i="1"/>
  <c r="AP93" i="1" s="1"/>
  <c r="I93" i="1"/>
  <c r="AO93" i="1" s="1"/>
  <c r="H93" i="1"/>
  <c r="H91" i="1" s="1"/>
  <c r="AN91" i="1" s="1"/>
  <c r="G93" i="1"/>
  <c r="AM93" i="1" s="1"/>
  <c r="F93" i="1"/>
  <c r="AL93" i="1" s="1"/>
  <c r="D93" i="1"/>
  <c r="C93" i="1"/>
  <c r="AI93" i="1" s="1"/>
  <c r="B93" i="1"/>
  <c r="AT92" i="1"/>
  <c r="AR92" i="1"/>
  <c r="AP92" i="1"/>
  <c r="AN92" i="1"/>
  <c r="AH92" i="1"/>
  <c r="N92" i="1"/>
  <c r="N91" i="1" s="1"/>
  <c r="AT91" i="1" s="1"/>
  <c r="M92" i="1"/>
  <c r="AS92" i="1" s="1"/>
  <c r="L92" i="1"/>
  <c r="K92" i="1"/>
  <c r="AQ92" i="1" s="1"/>
  <c r="J92" i="1"/>
  <c r="J91" i="1" s="1"/>
  <c r="AP91" i="1" s="1"/>
  <c r="I92" i="1"/>
  <c r="AO92" i="1" s="1"/>
  <c r="H92" i="1"/>
  <c r="G92" i="1"/>
  <c r="AM92" i="1" s="1"/>
  <c r="F92" i="1"/>
  <c r="AL92" i="1" s="1"/>
  <c r="E92" i="1"/>
  <c r="AK92" i="1" s="1"/>
  <c r="D92" i="1"/>
  <c r="AJ92" i="1" s="1"/>
  <c r="C92" i="1"/>
  <c r="AI92" i="1" s="1"/>
  <c r="B92" i="1"/>
  <c r="B91" i="1" s="1"/>
  <c r="AH91" i="1" s="1"/>
  <c r="AR91" i="1"/>
  <c r="AJ91" i="1"/>
  <c r="M91" i="1"/>
  <c r="AS91" i="1" s="1"/>
  <c r="L91" i="1"/>
  <c r="K91" i="1"/>
  <c r="AQ91" i="1" s="1"/>
  <c r="G91" i="1"/>
  <c r="AM91" i="1" s="1"/>
  <c r="F91" i="1"/>
  <c r="AL91" i="1" s="1"/>
  <c r="E91" i="1"/>
  <c r="AK91" i="1" s="1"/>
  <c r="D91" i="1"/>
  <c r="AT90" i="1"/>
  <c r="AK90" i="1"/>
  <c r="AH90" i="1"/>
  <c r="M90" i="1"/>
  <c r="AS90" i="1" s="1"/>
  <c r="L90" i="1"/>
  <c r="AR90" i="1" s="1"/>
  <c r="K90" i="1"/>
  <c r="AQ90" i="1" s="1"/>
  <c r="J90" i="1"/>
  <c r="AP90" i="1" s="1"/>
  <c r="I90" i="1"/>
  <c r="AO90" i="1" s="1"/>
  <c r="H90" i="1"/>
  <c r="AN90" i="1" s="1"/>
  <c r="G90" i="1"/>
  <c r="AM90" i="1" s="1"/>
  <c r="F90" i="1"/>
  <c r="AL90" i="1" s="1"/>
  <c r="D90" i="1"/>
  <c r="AJ90" i="1" s="1"/>
  <c r="C90" i="1"/>
  <c r="AI90" i="1" s="1"/>
  <c r="B90" i="1"/>
  <c r="AT89" i="1"/>
  <c r="AK89" i="1"/>
  <c r="AH89" i="1"/>
  <c r="M89" i="1"/>
  <c r="AS89" i="1" s="1"/>
  <c r="L89" i="1"/>
  <c r="AR89" i="1" s="1"/>
  <c r="K89" i="1"/>
  <c r="AQ89" i="1" s="1"/>
  <c r="J89" i="1"/>
  <c r="AP89" i="1" s="1"/>
  <c r="I89" i="1"/>
  <c r="AO89" i="1" s="1"/>
  <c r="H89" i="1"/>
  <c r="AN89" i="1" s="1"/>
  <c r="G89" i="1"/>
  <c r="AM89" i="1" s="1"/>
  <c r="F89" i="1"/>
  <c r="AL89" i="1" s="1"/>
  <c r="D89" i="1"/>
  <c r="AJ89" i="1" s="1"/>
  <c r="C89" i="1"/>
  <c r="AI89" i="1" s="1"/>
  <c r="B89" i="1"/>
  <c r="AT88" i="1"/>
  <c r="AR88" i="1"/>
  <c r="AK88" i="1"/>
  <c r="N88" i="1"/>
  <c r="M88" i="1"/>
  <c r="M74" i="1" s="1"/>
  <c r="AS74" i="1" s="1"/>
  <c r="L88" i="1"/>
  <c r="K88" i="1"/>
  <c r="AQ88" i="1" s="1"/>
  <c r="J88" i="1"/>
  <c r="AP88" i="1" s="1"/>
  <c r="I88" i="1"/>
  <c r="AO88" i="1" s="1"/>
  <c r="H88" i="1"/>
  <c r="AN88" i="1" s="1"/>
  <c r="G88" i="1"/>
  <c r="AM88" i="1" s="1"/>
  <c r="F88" i="1"/>
  <c r="AL88" i="1" s="1"/>
  <c r="D88" i="1"/>
  <c r="AJ88" i="1" s="1"/>
  <c r="C88" i="1"/>
  <c r="AI88" i="1" s="1"/>
  <c r="B88" i="1"/>
  <c r="AH88" i="1" s="1"/>
  <c r="AS77" i="1"/>
  <c r="AL77" i="1"/>
  <c r="AK77" i="1"/>
  <c r="N77" i="1"/>
  <c r="AT77" i="1" s="1"/>
  <c r="M77" i="1"/>
  <c r="L77" i="1"/>
  <c r="AR77" i="1" s="1"/>
  <c r="K77" i="1"/>
  <c r="AQ77" i="1" s="1"/>
  <c r="J77" i="1"/>
  <c r="AP77" i="1" s="1"/>
  <c r="I77" i="1"/>
  <c r="AO77" i="1" s="1"/>
  <c r="H77" i="1"/>
  <c r="AN77" i="1" s="1"/>
  <c r="G77" i="1"/>
  <c r="AM77" i="1" s="1"/>
  <c r="F77" i="1"/>
  <c r="D77" i="1"/>
  <c r="AJ77" i="1" s="1"/>
  <c r="C77" i="1"/>
  <c r="AI77" i="1" s="1"/>
  <c r="B77" i="1"/>
  <c r="AH77" i="1" s="1"/>
  <c r="AT76" i="1"/>
  <c r="AM76" i="1"/>
  <c r="AL76" i="1"/>
  <c r="AK76" i="1"/>
  <c r="N76" i="1"/>
  <c r="M76" i="1"/>
  <c r="AS76" i="1" s="1"/>
  <c r="L76" i="1"/>
  <c r="AR76" i="1" s="1"/>
  <c r="K76" i="1"/>
  <c r="AQ76" i="1" s="1"/>
  <c r="J76" i="1"/>
  <c r="AP76" i="1" s="1"/>
  <c r="I76" i="1"/>
  <c r="AO76" i="1" s="1"/>
  <c r="H76" i="1"/>
  <c r="AN76" i="1" s="1"/>
  <c r="G76" i="1"/>
  <c r="F76" i="1"/>
  <c r="D76" i="1"/>
  <c r="AJ76" i="1" s="1"/>
  <c r="C76" i="1"/>
  <c r="AI76" i="1" s="1"/>
  <c r="B76" i="1"/>
  <c r="AH76" i="1" s="1"/>
  <c r="AT75" i="1"/>
  <c r="M75" i="1"/>
  <c r="AS75" i="1" s="1"/>
  <c r="L75" i="1"/>
  <c r="AR75" i="1" s="1"/>
  <c r="K75" i="1"/>
  <c r="AQ75" i="1" s="1"/>
  <c r="J75" i="1"/>
  <c r="AP75" i="1" s="1"/>
  <c r="I75" i="1"/>
  <c r="AO75" i="1" s="1"/>
  <c r="H75" i="1"/>
  <c r="AN75" i="1" s="1"/>
  <c r="G75" i="1"/>
  <c r="AM75" i="1" s="1"/>
  <c r="F75" i="1"/>
  <c r="AL75" i="1" s="1"/>
  <c r="E75" i="1"/>
  <c r="AK75" i="1" s="1"/>
  <c r="D75" i="1"/>
  <c r="AJ75" i="1" s="1"/>
  <c r="C75" i="1"/>
  <c r="AI75" i="1" s="1"/>
  <c r="B75" i="1"/>
  <c r="AH75" i="1" s="1"/>
  <c r="AT74" i="1"/>
  <c r="L74" i="1"/>
  <c r="AR74" i="1" s="1"/>
  <c r="K74" i="1"/>
  <c r="AQ74" i="1" s="1"/>
  <c r="J74" i="1"/>
  <c r="AP74" i="1" s="1"/>
  <c r="I74" i="1"/>
  <c r="AO74" i="1" s="1"/>
  <c r="F74" i="1"/>
  <c r="AL74" i="1" s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T72" i="1"/>
  <c r="AK72" i="1"/>
  <c r="AI72" i="1"/>
  <c r="AH72" i="1"/>
  <c r="M72" i="1"/>
  <c r="AS72" i="1" s="1"/>
  <c r="L72" i="1"/>
  <c r="AR72" i="1" s="1"/>
  <c r="K72" i="1"/>
  <c r="AQ72" i="1" s="1"/>
  <c r="J72" i="1"/>
  <c r="AP72" i="1" s="1"/>
  <c r="I72" i="1"/>
  <c r="AO72" i="1" s="1"/>
  <c r="H72" i="1"/>
  <c r="AN72" i="1" s="1"/>
  <c r="G72" i="1"/>
  <c r="AM72" i="1" s="1"/>
  <c r="F72" i="1"/>
  <c r="AL72" i="1" s="1"/>
  <c r="D72" i="1"/>
  <c r="AJ72" i="1" s="1"/>
  <c r="C72" i="1"/>
  <c r="B72" i="1"/>
  <c r="AT71" i="1"/>
  <c r="AQ71" i="1"/>
  <c r="AP71" i="1"/>
  <c r="AN71" i="1"/>
  <c r="AL71" i="1"/>
  <c r="AK71" i="1"/>
  <c r="N71" i="1"/>
  <c r="M71" i="1"/>
  <c r="AS71" i="1" s="1"/>
  <c r="L71" i="1"/>
  <c r="AR71" i="1" s="1"/>
  <c r="K71" i="1"/>
  <c r="J71" i="1"/>
  <c r="I71" i="1"/>
  <c r="AO71" i="1" s="1"/>
  <c r="H71" i="1"/>
  <c r="G71" i="1"/>
  <c r="AM71" i="1" s="1"/>
  <c r="F71" i="1"/>
  <c r="D71" i="1"/>
  <c r="AJ71" i="1" s="1"/>
  <c r="C71" i="1"/>
  <c r="AI71" i="1" s="1"/>
  <c r="B71" i="1"/>
  <c r="AH71" i="1" s="1"/>
  <c r="AR70" i="1"/>
  <c r="AQ70" i="1"/>
  <c r="AO70" i="1"/>
  <c r="AM70" i="1"/>
  <c r="AL70" i="1"/>
  <c r="AK70" i="1"/>
  <c r="N70" i="1"/>
  <c r="AT70" i="1" s="1"/>
  <c r="M70" i="1"/>
  <c r="AS70" i="1" s="1"/>
  <c r="L70" i="1"/>
  <c r="K70" i="1"/>
  <c r="J70" i="1"/>
  <c r="AP70" i="1" s="1"/>
  <c r="I70" i="1"/>
  <c r="H70" i="1"/>
  <c r="AN70" i="1" s="1"/>
  <c r="G70" i="1"/>
  <c r="F70" i="1"/>
  <c r="D70" i="1"/>
  <c r="AJ70" i="1" s="1"/>
  <c r="C70" i="1"/>
  <c r="AI70" i="1" s="1"/>
  <c r="B70" i="1"/>
  <c r="AH70" i="1" s="1"/>
  <c r="AT69" i="1"/>
  <c r="AK69" i="1"/>
  <c r="AJ69" i="1"/>
  <c r="AH69" i="1"/>
  <c r="M69" i="1"/>
  <c r="AS69" i="1" s="1"/>
  <c r="L69" i="1"/>
  <c r="AR69" i="1" s="1"/>
  <c r="K69" i="1"/>
  <c r="AQ69" i="1" s="1"/>
  <c r="J69" i="1"/>
  <c r="AP69" i="1" s="1"/>
  <c r="I69" i="1"/>
  <c r="AO69" i="1" s="1"/>
  <c r="H69" i="1"/>
  <c r="H67" i="1" s="1"/>
  <c r="AN67" i="1" s="1"/>
  <c r="G69" i="1"/>
  <c r="AM69" i="1" s="1"/>
  <c r="F69" i="1"/>
  <c r="AL69" i="1" s="1"/>
  <c r="D69" i="1"/>
  <c r="C69" i="1"/>
  <c r="AI69" i="1" s="1"/>
  <c r="B69" i="1"/>
  <c r="AS68" i="1"/>
  <c r="AR68" i="1"/>
  <c r="AP68" i="1"/>
  <c r="AN68" i="1"/>
  <c r="AM68" i="1"/>
  <c r="AJ68" i="1"/>
  <c r="N68" i="1"/>
  <c r="AT68" i="1" s="1"/>
  <c r="M68" i="1"/>
  <c r="L68" i="1"/>
  <c r="K68" i="1"/>
  <c r="AQ68" i="1" s="1"/>
  <c r="J68" i="1"/>
  <c r="J67" i="1" s="1"/>
  <c r="AP67" i="1" s="1"/>
  <c r="I68" i="1"/>
  <c r="AO68" i="1" s="1"/>
  <c r="H68" i="1"/>
  <c r="G68" i="1"/>
  <c r="F68" i="1"/>
  <c r="AL68" i="1" s="1"/>
  <c r="E68" i="1"/>
  <c r="AK68" i="1" s="1"/>
  <c r="D68" i="1"/>
  <c r="C68" i="1"/>
  <c r="AI68" i="1" s="1"/>
  <c r="B68" i="1"/>
  <c r="AH68" i="1" s="1"/>
  <c r="AL67" i="1"/>
  <c r="AI67" i="1"/>
  <c r="M67" i="1"/>
  <c r="AS67" i="1" s="1"/>
  <c r="G67" i="1"/>
  <c r="AM67" i="1" s="1"/>
  <c r="F67" i="1"/>
  <c r="D67" i="1"/>
  <c r="AJ67" i="1" s="1"/>
  <c r="C67" i="1"/>
  <c r="AT66" i="1"/>
  <c r="AN66" i="1"/>
  <c r="AL66" i="1"/>
  <c r="AK66" i="1"/>
  <c r="AH66" i="1"/>
  <c r="M66" i="1"/>
  <c r="AS66" i="1" s="1"/>
  <c r="L66" i="1"/>
  <c r="AR66" i="1" s="1"/>
  <c r="K66" i="1"/>
  <c r="AQ66" i="1" s="1"/>
  <c r="J66" i="1"/>
  <c r="AP66" i="1" s="1"/>
  <c r="I66" i="1"/>
  <c r="AO66" i="1" s="1"/>
  <c r="G66" i="1"/>
  <c r="AM66" i="1" s="1"/>
  <c r="F66" i="1"/>
  <c r="E66" i="1"/>
  <c r="D66" i="1"/>
  <c r="AJ66" i="1" s="1"/>
  <c r="C66" i="1"/>
  <c r="AI66" i="1" s="1"/>
  <c r="B66" i="1"/>
  <c r="AT65" i="1"/>
  <c r="AR65" i="1"/>
  <c r="AN65" i="1"/>
  <c r="AK65" i="1"/>
  <c r="N65" i="1"/>
  <c r="M65" i="1"/>
  <c r="AS65" i="1" s="1"/>
  <c r="L65" i="1"/>
  <c r="K65" i="1"/>
  <c r="AQ65" i="1" s="1"/>
  <c r="J65" i="1"/>
  <c r="AP65" i="1" s="1"/>
  <c r="I65" i="1"/>
  <c r="AO65" i="1" s="1"/>
  <c r="H65" i="1"/>
  <c r="G65" i="1"/>
  <c r="AM65" i="1" s="1"/>
  <c r="F65" i="1"/>
  <c r="AL65" i="1" s="1"/>
  <c r="D65" i="1"/>
  <c r="AJ65" i="1" s="1"/>
  <c r="C65" i="1"/>
  <c r="AI65" i="1" s="1"/>
  <c r="B65" i="1"/>
  <c r="AH65" i="1" s="1"/>
  <c r="AT64" i="1"/>
  <c r="AN64" i="1"/>
  <c r="AL64" i="1"/>
  <c r="AK64" i="1"/>
  <c r="AI64" i="1"/>
  <c r="AH64" i="1"/>
  <c r="M64" i="1"/>
  <c r="AS64" i="1" s="1"/>
  <c r="L64" i="1"/>
  <c r="AR64" i="1" s="1"/>
  <c r="K64" i="1"/>
  <c r="AQ64" i="1" s="1"/>
  <c r="J64" i="1"/>
  <c r="AP64" i="1" s="1"/>
  <c r="I64" i="1"/>
  <c r="AO64" i="1" s="1"/>
  <c r="G64" i="1"/>
  <c r="AM64" i="1" s="1"/>
  <c r="F64" i="1"/>
  <c r="D64" i="1"/>
  <c r="AJ64" i="1" s="1"/>
  <c r="C64" i="1"/>
  <c r="C62" i="1" s="1"/>
  <c r="AI62" i="1" s="1"/>
  <c r="B64" i="1"/>
  <c r="AT63" i="1"/>
  <c r="AN63" i="1"/>
  <c r="M63" i="1"/>
  <c r="AS63" i="1" s="1"/>
  <c r="L63" i="1"/>
  <c r="AR63" i="1" s="1"/>
  <c r="K63" i="1"/>
  <c r="AQ63" i="1" s="1"/>
  <c r="J63" i="1"/>
  <c r="AP63" i="1" s="1"/>
  <c r="I63" i="1"/>
  <c r="AO63" i="1" s="1"/>
  <c r="H63" i="1"/>
  <c r="H62" i="1" s="1"/>
  <c r="AN62" i="1" s="1"/>
  <c r="G63" i="1"/>
  <c r="AM63" i="1" s="1"/>
  <c r="F63" i="1"/>
  <c r="AL63" i="1" s="1"/>
  <c r="E63" i="1"/>
  <c r="AK63" i="1" s="1"/>
  <c r="D63" i="1"/>
  <c r="AJ63" i="1" s="1"/>
  <c r="C63" i="1"/>
  <c r="AI63" i="1" s="1"/>
  <c r="B63" i="1"/>
  <c r="AH63" i="1" s="1"/>
  <c r="AT62" i="1"/>
  <c r="N62" i="1"/>
  <c r="K62" i="1"/>
  <c r="AQ62" i="1" s="1"/>
  <c r="J62" i="1"/>
  <c r="AP62" i="1" s="1"/>
  <c r="G62" i="1"/>
  <c r="AM62" i="1" s="1"/>
  <c r="D62" i="1"/>
  <c r="AJ62" i="1" s="1"/>
  <c r="AQ52" i="1"/>
  <c r="AP52" i="1"/>
  <c r="AN52" i="1"/>
  <c r="AM52" i="1"/>
  <c r="AK52" i="1"/>
  <c r="N52" i="1"/>
  <c r="AT52" i="1" s="1"/>
  <c r="M52" i="1"/>
  <c r="AS52" i="1" s="1"/>
  <c r="L52" i="1"/>
  <c r="AR52" i="1" s="1"/>
  <c r="K52" i="1"/>
  <c r="K50" i="1" s="1"/>
  <c r="AQ50" i="1" s="1"/>
  <c r="J52" i="1"/>
  <c r="I52" i="1"/>
  <c r="AO52" i="1" s="1"/>
  <c r="H52" i="1"/>
  <c r="H50" i="1" s="1"/>
  <c r="AN50" i="1" s="1"/>
  <c r="G52" i="1"/>
  <c r="F52" i="1"/>
  <c r="AL52" i="1" s="1"/>
  <c r="D52" i="1"/>
  <c r="AJ52" i="1" s="1"/>
  <c r="C52" i="1"/>
  <c r="AI52" i="1" s="1"/>
  <c r="B52" i="1"/>
  <c r="AH52" i="1" s="1"/>
  <c r="AR51" i="1"/>
  <c r="AQ51" i="1"/>
  <c r="AO51" i="1"/>
  <c r="AN51" i="1"/>
  <c r="AK51" i="1"/>
  <c r="N51" i="1"/>
  <c r="AT51" i="1" s="1"/>
  <c r="M51" i="1"/>
  <c r="AS51" i="1" s="1"/>
  <c r="L51" i="1"/>
  <c r="K51" i="1"/>
  <c r="J51" i="1"/>
  <c r="AP51" i="1" s="1"/>
  <c r="I51" i="1"/>
  <c r="G51" i="1"/>
  <c r="AM51" i="1" s="1"/>
  <c r="F51" i="1"/>
  <c r="AL51" i="1" s="1"/>
  <c r="D51" i="1"/>
  <c r="AJ51" i="1" s="1"/>
  <c r="C51" i="1"/>
  <c r="AI51" i="1" s="1"/>
  <c r="B51" i="1"/>
  <c r="AH51" i="1" s="1"/>
  <c r="AK50" i="1"/>
  <c r="N50" i="1"/>
  <c r="AT50" i="1" s="1"/>
  <c r="M50" i="1"/>
  <c r="AS50" i="1" s="1"/>
  <c r="J50" i="1"/>
  <c r="AP50" i="1" s="1"/>
  <c r="G50" i="1"/>
  <c r="AM50" i="1" s="1"/>
  <c r="B50" i="1"/>
  <c r="AH50" i="1" s="1"/>
  <c r="AT49" i="1"/>
  <c r="AN49" i="1"/>
  <c r="AM49" i="1"/>
  <c r="AH49" i="1"/>
  <c r="M49" i="1"/>
  <c r="AS49" i="1" s="1"/>
  <c r="L49" i="1"/>
  <c r="AR49" i="1" s="1"/>
  <c r="K49" i="1"/>
  <c r="AQ49" i="1" s="1"/>
  <c r="J49" i="1"/>
  <c r="AP49" i="1" s="1"/>
  <c r="I49" i="1"/>
  <c r="AO49" i="1" s="1"/>
  <c r="G49" i="1"/>
  <c r="F49" i="1"/>
  <c r="AL49" i="1" s="1"/>
  <c r="E49" i="1"/>
  <c r="AK49" i="1" s="1"/>
  <c r="D49" i="1"/>
  <c r="AJ49" i="1" s="1"/>
  <c r="C49" i="1"/>
  <c r="AI49" i="1" s="1"/>
  <c r="B49" i="1"/>
  <c r="AS48" i="1"/>
  <c r="AR48" i="1"/>
  <c r="AP48" i="1"/>
  <c r="AO48" i="1"/>
  <c r="AM48" i="1"/>
  <c r="AL48" i="1"/>
  <c r="AK48" i="1"/>
  <c r="N48" i="1"/>
  <c r="AT48" i="1" s="1"/>
  <c r="M48" i="1"/>
  <c r="L48" i="1"/>
  <c r="K48" i="1"/>
  <c r="AQ48" i="1" s="1"/>
  <c r="J48" i="1"/>
  <c r="I48" i="1"/>
  <c r="H48" i="1"/>
  <c r="AN48" i="1" s="1"/>
  <c r="G48" i="1"/>
  <c r="F48" i="1"/>
  <c r="D48" i="1"/>
  <c r="AJ48" i="1" s="1"/>
  <c r="C48" i="1"/>
  <c r="AI48" i="1" s="1"/>
  <c r="B48" i="1"/>
  <c r="AH48" i="1" s="1"/>
  <c r="AT47" i="1"/>
  <c r="AK47" i="1"/>
  <c r="AI47" i="1"/>
  <c r="AH47" i="1"/>
  <c r="M47" i="1"/>
  <c r="AS47" i="1" s="1"/>
  <c r="L47" i="1"/>
  <c r="AR47" i="1" s="1"/>
  <c r="K47" i="1"/>
  <c r="AQ47" i="1" s="1"/>
  <c r="J47" i="1"/>
  <c r="AP47" i="1" s="1"/>
  <c r="I47" i="1"/>
  <c r="AO47" i="1" s="1"/>
  <c r="H47" i="1"/>
  <c r="AN47" i="1" s="1"/>
  <c r="G47" i="1"/>
  <c r="AM47" i="1" s="1"/>
  <c r="F47" i="1"/>
  <c r="AL47" i="1" s="1"/>
  <c r="D47" i="1"/>
  <c r="AJ47" i="1" s="1"/>
  <c r="C47" i="1"/>
  <c r="B47" i="1"/>
  <c r="AT46" i="1"/>
  <c r="AS46" i="1"/>
  <c r="AQ46" i="1"/>
  <c r="AP46" i="1"/>
  <c r="AN46" i="1"/>
  <c r="AM46" i="1"/>
  <c r="AL46" i="1"/>
  <c r="AK46" i="1"/>
  <c r="AH46" i="1"/>
  <c r="N46" i="1"/>
  <c r="M46" i="1"/>
  <c r="L46" i="1"/>
  <c r="AR46" i="1" s="1"/>
  <c r="K46" i="1"/>
  <c r="J46" i="1"/>
  <c r="I46" i="1"/>
  <c r="AO46" i="1" s="1"/>
  <c r="H46" i="1"/>
  <c r="G46" i="1"/>
  <c r="G42" i="1" s="1"/>
  <c r="AM42" i="1" s="1"/>
  <c r="F46" i="1"/>
  <c r="D46" i="1"/>
  <c r="AJ46" i="1" s="1"/>
  <c r="C46" i="1"/>
  <c r="AI46" i="1" s="1"/>
  <c r="B46" i="1"/>
  <c r="AT45" i="1"/>
  <c r="AR45" i="1"/>
  <c r="AQ45" i="1"/>
  <c r="AO45" i="1"/>
  <c r="AN45" i="1"/>
  <c r="AM45" i="1"/>
  <c r="AK45" i="1"/>
  <c r="N45" i="1"/>
  <c r="M45" i="1"/>
  <c r="AS45" i="1" s="1"/>
  <c r="L45" i="1"/>
  <c r="K45" i="1"/>
  <c r="J45" i="1"/>
  <c r="AP45" i="1" s="1"/>
  <c r="I45" i="1"/>
  <c r="H45" i="1"/>
  <c r="G45" i="1"/>
  <c r="F45" i="1"/>
  <c r="AL45" i="1" s="1"/>
  <c r="D45" i="1"/>
  <c r="AJ45" i="1" s="1"/>
  <c r="C45" i="1"/>
  <c r="AI45" i="1" s="1"/>
  <c r="B45" i="1"/>
  <c r="AH45" i="1" s="1"/>
  <c r="AT44" i="1"/>
  <c r="AK44" i="1"/>
  <c r="AJ44" i="1"/>
  <c r="M44" i="1"/>
  <c r="AS44" i="1" s="1"/>
  <c r="L44" i="1"/>
  <c r="AR44" i="1" s="1"/>
  <c r="K44" i="1"/>
  <c r="AQ44" i="1" s="1"/>
  <c r="J44" i="1"/>
  <c r="AP44" i="1" s="1"/>
  <c r="I44" i="1"/>
  <c r="AO44" i="1" s="1"/>
  <c r="H44" i="1"/>
  <c r="AN44" i="1" s="1"/>
  <c r="G44" i="1"/>
  <c r="AM44" i="1" s="1"/>
  <c r="F44" i="1"/>
  <c r="AL44" i="1" s="1"/>
  <c r="D44" i="1"/>
  <c r="C44" i="1"/>
  <c r="AI44" i="1" s="1"/>
  <c r="B44" i="1"/>
  <c r="AH44" i="1" s="1"/>
  <c r="AS43" i="1"/>
  <c r="AR43" i="1"/>
  <c r="AP43" i="1"/>
  <c r="AO43" i="1"/>
  <c r="AN43" i="1"/>
  <c r="N43" i="1"/>
  <c r="AT43" i="1" s="1"/>
  <c r="M43" i="1"/>
  <c r="M42" i="1" s="1"/>
  <c r="AS42" i="1" s="1"/>
  <c r="L43" i="1"/>
  <c r="K43" i="1"/>
  <c r="AQ43" i="1" s="1"/>
  <c r="J43" i="1"/>
  <c r="J42" i="1" s="1"/>
  <c r="AP42" i="1" s="1"/>
  <c r="I43" i="1"/>
  <c r="I42" i="1" s="1"/>
  <c r="AO42" i="1" s="1"/>
  <c r="G43" i="1"/>
  <c r="AM43" i="1" s="1"/>
  <c r="F43" i="1"/>
  <c r="AL43" i="1" s="1"/>
  <c r="E43" i="1"/>
  <c r="AK43" i="1" s="1"/>
  <c r="D43" i="1"/>
  <c r="D42" i="1" s="1"/>
  <c r="AJ42" i="1" s="1"/>
  <c r="C43" i="1"/>
  <c r="AI43" i="1" s="1"/>
  <c r="B43" i="1"/>
  <c r="AH43" i="1" s="1"/>
  <c r="AK42" i="1"/>
  <c r="AH42" i="1"/>
  <c r="L42" i="1"/>
  <c r="AR42" i="1" s="1"/>
  <c r="F42" i="1"/>
  <c r="AL42" i="1" s="1"/>
  <c r="E42" i="1"/>
  <c r="C42" i="1"/>
  <c r="AI42" i="1" s="1"/>
  <c r="B42" i="1"/>
  <c r="AT41" i="1"/>
  <c r="AK41" i="1"/>
  <c r="AJ41" i="1"/>
  <c r="M41" i="1"/>
  <c r="AS41" i="1" s="1"/>
  <c r="L41" i="1"/>
  <c r="AR41" i="1" s="1"/>
  <c r="K41" i="1"/>
  <c r="AQ41" i="1" s="1"/>
  <c r="J41" i="1"/>
  <c r="AP41" i="1" s="1"/>
  <c r="I41" i="1"/>
  <c r="AO41" i="1" s="1"/>
  <c r="H41" i="1"/>
  <c r="AN41" i="1" s="1"/>
  <c r="G41" i="1"/>
  <c r="AM41" i="1" s="1"/>
  <c r="F41" i="1"/>
  <c r="AL41" i="1" s="1"/>
  <c r="D41" i="1"/>
  <c r="C41" i="1"/>
  <c r="AI41" i="1" s="1"/>
  <c r="B41" i="1"/>
  <c r="AH41" i="1" s="1"/>
  <c r="AT40" i="1"/>
  <c r="AK40" i="1"/>
  <c r="AJ40" i="1"/>
  <c r="M40" i="1"/>
  <c r="AS40" i="1" s="1"/>
  <c r="L40" i="1"/>
  <c r="AR40" i="1" s="1"/>
  <c r="K40" i="1"/>
  <c r="AQ40" i="1" s="1"/>
  <c r="J40" i="1"/>
  <c r="AP40" i="1" s="1"/>
  <c r="I40" i="1"/>
  <c r="AO40" i="1" s="1"/>
  <c r="H40" i="1"/>
  <c r="AN40" i="1" s="1"/>
  <c r="F40" i="1"/>
  <c r="AL40" i="1" s="1"/>
  <c r="D40" i="1"/>
  <c r="C40" i="1"/>
  <c r="AI40" i="1" s="1"/>
  <c r="B40" i="1"/>
  <c r="AH40" i="1" s="1"/>
  <c r="AR39" i="1"/>
  <c r="AQ39" i="1"/>
  <c r="AN39" i="1"/>
  <c r="AK39" i="1"/>
  <c r="AJ39" i="1"/>
  <c r="N39" i="1"/>
  <c r="AT39" i="1" s="1"/>
  <c r="M39" i="1"/>
  <c r="AS39" i="1" s="1"/>
  <c r="L39" i="1"/>
  <c r="K39" i="1"/>
  <c r="J39" i="1"/>
  <c r="AP39" i="1" s="1"/>
  <c r="I39" i="1"/>
  <c r="AO39" i="1" s="1"/>
  <c r="G39" i="1"/>
  <c r="AM39" i="1" s="1"/>
  <c r="F39" i="1"/>
  <c r="AL39" i="1" s="1"/>
  <c r="D39" i="1"/>
  <c r="C39" i="1"/>
  <c r="AI39" i="1" s="1"/>
  <c r="B39" i="1"/>
  <c r="AH39" i="1" s="1"/>
  <c r="AR38" i="1"/>
  <c r="AQ38" i="1"/>
  <c r="AM38" i="1"/>
  <c r="AK38" i="1"/>
  <c r="N38" i="1"/>
  <c r="AT38" i="1" s="1"/>
  <c r="M38" i="1"/>
  <c r="AS38" i="1" s="1"/>
  <c r="L38" i="1"/>
  <c r="K38" i="1"/>
  <c r="J38" i="1"/>
  <c r="AP38" i="1" s="1"/>
  <c r="I38" i="1"/>
  <c r="AO38" i="1" s="1"/>
  <c r="H38" i="1"/>
  <c r="AN38" i="1" s="1"/>
  <c r="G38" i="1"/>
  <c r="F38" i="1"/>
  <c r="AL38" i="1" s="1"/>
  <c r="D38" i="1"/>
  <c r="AJ38" i="1" s="1"/>
  <c r="C38" i="1"/>
  <c r="AI38" i="1" s="1"/>
  <c r="B38" i="1"/>
  <c r="AH38" i="1" s="1"/>
  <c r="AT37" i="1"/>
  <c r="AK37" i="1"/>
  <c r="AH37" i="1"/>
  <c r="M37" i="1"/>
  <c r="AS37" i="1" s="1"/>
  <c r="L37" i="1"/>
  <c r="AR37" i="1" s="1"/>
  <c r="K37" i="1"/>
  <c r="AQ37" i="1" s="1"/>
  <c r="J37" i="1"/>
  <c r="AP37" i="1" s="1"/>
  <c r="I37" i="1"/>
  <c r="AO37" i="1" s="1"/>
  <c r="H37" i="1"/>
  <c r="AN37" i="1" s="1"/>
  <c r="G37" i="1"/>
  <c r="AM37" i="1" s="1"/>
  <c r="F37" i="1"/>
  <c r="AL37" i="1" s="1"/>
  <c r="D37" i="1"/>
  <c r="AJ37" i="1" s="1"/>
  <c r="C37" i="1"/>
  <c r="AI37" i="1" s="1"/>
  <c r="B37" i="1"/>
  <c r="AS36" i="1"/>
  <c r="AR36" i="1"/>
  <c r="AN36" i="1"/>
  <c r="AK36" i="1"/>
  <c r="AH36" i="1"/>
  <c r="N36" i="1"/>
  <c r="AT36" i="1" s="1"/>
  <c r="M36" i="1"/>
  <c r="L36" i="1"/>
  <c r="K36" i="1"/>
  <c r="AQ36" i="1" s="1"/>
  <c r="J36" i="1"/>
  <c r="AP36" i="1" s="1"/>
  <c r="I36" i="1"/>
  <c r="AO36" i="1" s="1"/>
  <c r="G36" i="1"/>
  <c r="AM36" i="1" s="1"/>
  <c r="F36" i="1"/>
  <c r="AL36" i="1" s="1"/>
  <c r="D36" i="1"/>
  <c r="AJ36" i="1" s="1"/>
  <c r="C36" i="1"/>
  <c r="AI36" i="1" s="1"/>
  <c r="B36" i="1"/>
  <c r="AT26" i="1"/>
  <c r="AN26" i="1"/>
  <c r="AM26" i="1"/>
  <c r="AK26" i="1"/>
  <c r="AJ26" i="1"/>
  <c r="AH26" i="1"/>
  <c r="M26" i="1"/>
  <c r="AS26" i="1" s="1"/>
  <c r="L26" i="1"/>
  <c r="AR26" i="1" s="1"/>
  <c r="K26" i="1"/>
  <c r="AQ26" i="1" s="1"/>
  <c r="J26" i="1"/>
  <c r="AP26" i="1" s="1"/>
  <c r="I26" i="1"/>
  <c r="AO26" i="1" s="1"/>
  <c r="G26" i="1"/>
  <c r="F26" i="1"/>
  <c r="AL26" i="1" s="1"/>
  <c r="D26" i="1"/>
  <c r="C26" i="1"/>
  <c r="AI26" i="1" s="1"/>
  <c r="B26" i="1"/>
  <c r="AR25" i="1"/>
  <c r="AQ25" i="1"/>
  <c r="AJ25" i="1"/>
  <c r="AI25" i="1"/>
  <c r="N25" i="1"/>
  <c r="AT25" i="1" s="1"/>
  <c r="M25" i="1"/>
  <c r="AS25" i="1" s="1"/>
  <c r="L25" i="1"/>
  <c r="L24" i="1" s="1"/>
  <c r="AR24" i="1" s="1"/>
  <c r="K25" i="1"/>
  <c r="J25" i="1"/>
  <c r="AP25" i="1" s="1"/>
  <c r="I25" i="1"/>
  <c r="AO25" i="1" s="1"/>
  <c r="H25" i="1"/>
  <c r="AN25" i="1" s="1"/>
  <c r="G25" i="1"/>
  <c r="AM25" i="1" s="1"/>
  <c r="F25" i="1"/>
  <c r="AL25" i="1" s="1"/>
  <c r="E25" i="1"/>
  <c r="AK25" i="1" s="1"/>
  <c r="D25" i="1"/>
  <c r="C25" i="1"/>
  <c r="B25" i="1"/>
  <c r="AH25" i="1" s="1"/>
  <c r="AL24" i="1"/>
  <c r="K24" i="1"/>
  <c r="AQ24" i="1" s="1"/>
  <c r="J24" i="1"/>
  <c r="AP24" i="1" s="1"/>
  <c r="I24" i="1"/>
  <c r="AO24" i="1" s="1"/>
  <c r="H24" i="1"/>
  <c r="AN24" i="1" s="1"/>
  <c r="G24" i="1"/>
  <c r="AM24" i="1" s="1"/>
  <c r="F24" i="1"/>
  <c r="D24" i="1"/>
  <c r="AJ24" i="1" s="1"/>
  <c r="C24" i="1"/>
  <c r="AI24" i="1" s="1"/>
  <c r="AN23" i="1"/>
  <c r="AK23" i="1"/>
  <c r="AJ23" i="1"/>
  <c r="N23" i="1"/>
  <c r="AT23" i="1" s="1"/>
  <c r="M23" i="1"/>
  <c r="AS23" i="1" s="1"/>
  <c r="L23" i="1"/>
  <c r="AR23" i="1" s="1"/>
  <c r="K23" i="1"/>
  <c r="AQ23" i="1" s="1"/>
  <c r="J23" i="1"/>
  <c r="AP23" i="1" s="1"/>
  <c r="I23" i="1"/>
  <c r="AO23" i="1" s="1"/>
  <c r="G23" i="1"/>
  <c r="AM23" i="1" s="1"/>
  <c r="F23" i="1"/>
  <c r="AL23" i="1" s="1"/>
  <c r="D23" i="1"/>
  <c r="C23" i="1"/>
  <c r="AI23" i="1" s="1"/>
  <c r="B23" i="1"/>
  <c r="AH23" i="1" s="1"/>
  <c r="AN22" i="1"/>
  <c r="AM22" i="1"/>
  <c r="AK22" i="1"/>
  <c r="N22" i="1"/>
  <c r="AT22" i="1" s="1"/>
  <c r="M22" i="1"/>
  <c r="AS22" i="1" s="1"/>
  <c r="L22" i="1"/>
  <c r="AR22" i="1" s="1"/>
  <c r="K22" i="1"/>
  <c r="AQ22" i="1" s="1"/>
  <c r="J22" i="1"/>
  <c r="AP22" i="1" s="1"/>
  <c r="I22" i="1"/>
  <c r="AO22" i="1" s="1"/>
  <c r="H22" i="1"/>
  <c r="G22" i="1"/>
  <c r="F22" i="1"/>
  <c r="AL22" i="1" s="1"/>
  <c r="D22" i="1"/>
  <c r="AJ22" i="1" s="1"/>
  <c r="C22" i="1"/>
  <c r="AI22" i="1" s="1"/>
  <c r="B22" i="1"/>
  <c r="AH22" i="1" s="1"/>
  <c r="AO21" i="1"/>
  <c r="AN21" i="1"/>
  <c r="AK21" i="1"/>
  <c r="N21" i="1"/>
  <c r="AT21" i="1" s="1"/>
  <c r="M21" i="1"/>
  <c r="AS21" i="1" s="1"/>
  <c r="L21" i="1"/>
  <c r="AR21" i="1" s="1"/>
  <c r="K21" i="1"/>
  <c r="AQ21" i="1" s="1"/>
  <c r="J21" i="1"/>
  <c r="AP21" i="1" s="1"/>
  <c r="I21" i="1"/>
  <c r="H21" i="1"/>
  <c r="G21" i="1"/>
  <c r="AM21" i="1" s="1"/>
  <c r="F21" i="1"/>
  <c r="AL21" i="1" s="1"/>
  <c r="D21" i="1"/>
  <c r="AJ21" i="1" s="1"/>
  <c r="C21" i="1"/>
  <c r="AI21" i="1" s="1"/>
  <c r="B21" i="1"/>
  <c r="AH21" i="1" s="1"/>
  <c r="AP20" i="1"/>
  <c r="AO20" i="1"/>
  <c r="AL20" i="1"/>
  <c r="AK20" i="1"/>
  <c r="N20" i="1"/>
  <c r="AT20" i="1" s="1"/>
  <c r="M20" i="1"/>
  <c r="AS20" i="1" s="1"/>
  <c r="L20" i="1"/>
  <c r="AR20" i="1" s="1"/>
  <c r="K20" i="1"/>
  <c r="AQ20" i="1" s="1"/>
  <c r="J20" i="1"/>
  <c r="I20" i="1"/>
  <c r="H20" i="1"/>
  <c r="AN20" i="1" s="1"/>
  <c r="G20" i="1"/>
  <c r="AM20" i="1" s="1"/>
  <c r="F20" i="1"/>
  <c r="D20" i="1"/>
  <c r="AJ20" i="1" s="1"/>
  <c r="C20" i="1"/>
  <c r="AI20" i="1" s="1"/>
  <c r="B20" i="1"/>
  <c r="AH20" i="1" s="1"/>
  <c r="AQ19" i="1"/>
  <c r="AP19" i="1"/>
  <c r="AM19" i="1"/>
  <c r="AL19" i="1"/>
  <c r="AK19" i="1"/>
  <c r="N19" i="1"/>
  <c r="AT19" i="1" s="1"/>
  <c r="M19" i="1"/>
  <c r="AS19" i="1" s="1"/>
  <c r="L19" i="1"/>
  <c r="AR19" i="1" s="1"/>
  <c r="K19" i="1"/>
  <c r="J19" i="1"/>
  <c r="I19" i="1"/>
  <c r="AO19" i="1" s="1"/>
  <c r="H19" i="1"/>
  <c r="H11" i="1" s="1"/>
  <c r="G19" i="1"/>
  <c r="F19" i="1"/>
  <c r="D19" i="1"/>
  <c r="AJ19" i="1" s="1"/>
  <c r="C19" i="1"/>
  <c r="AI19" i="1" s="1"/>
  <c r="B19" i="1"/>
  <c r="AH19" i="1" s="1"/>
  <c r="AR18" i="1"/>
  <c r="AQ18" i="1"/>
  <c r="AN18" i="1"/>
  <c r="AK18" i="1"/>
  <c r="AJ18" i="1"/>
  <c r="AI18" i="1"/>
  <c r="AH18" i="1"/>
  <c r="N18" i="1"/>
  <c r="AT18" i="1" s="1"/>
  <c r="M18" i="1"/>
  <c r="AS18" i="1" s="1"/>
  <c r="L18" i="1"/>
  <c r="K18" i="1"/>
  <c r="J18" i="1"/>
  <c r="AP18" i="1" s="1"/>
  <c r="I18" i="1"/>
  <c r="AO18" i="1" s="1"/>
  <c r="G18" i="1"/>
  <c r="AM18" i="1" s="1"/>
  <c r="F18" i="1"/>
  <c r="AL18" i="1" s="1"/>
  <c r="D18" i="1"/>
  <c r="C18" i="1"/>
  <c r="B18" i="1"/>
  <c r="AR17" i="1"/>
  <c r="AQ17" i="1"/>
  <c r="AN17" i="1"/>
  <c r="AM17" i="1"/>
  <c r="AK17" i="1"/>
  <c r="N17" i="1"/>
  <c r="AT17" i="1" s="1"/>
  <c r="M17" i="1"/>
  <c r="AS17" i="1" s="1"/>
  <c r="L17" i="1"/>
  <c r="K17" i="1"/>
  <c r="J17" i="1"/>
  <c r="AP17" i="1" s="1"/>
  <c r="I17" i="1"/>
  <c r="AO17" i="1" s="1"/>
  <c r="H17" i="1"/>
  <c r="G17" i="1"/>
  <c r="F17" i="1"/>
  <c r="AL17" i="1" s="1"/>
  <c r="D17" i="1"/>
  <c r="AJ17" i="1" s="1"/>
  <c r="C17" i="1"/>
  <c r="AI17" i="1" s="1"/>
  <c r="B17" i="1"/>
  <c r="AH17" i="1" s="1"/>
  <c r="AS16" i="1"/>
  <c r="AR16" i="1"/>
  <c r="AO16" i="1"/>
  <c r="AN16" i="1"/>
  <c r="AK16" i="1"/>
  <c r="N16" i="1"/>
  <c r="AT16" i="1" s="1"/>
  <c r="M16" i="1"/>
  <c r="L16" i="1"/>
  <c r="K16" i="1"/>
  <c r="AQ16" i="1" s="1"/>
  <c r="J16" i="1"/>
  <c r="AP16" i="1" s="1"/>
  <c r="I16" i="1"/>
  <c r="H16" i="1"/>
  <c r="G16" i="1"/>
  <c r="AM16" i="1" s="1"/>
  <c r="F16" i="1"/>
  <c r="AL16" i="1" s="1"/>
  <c r="D16" i="1"/>
  <c r="AJ16" i="1" s="1"/>
  <c r="C16" i="1"/>
  <c r="AI16" i="1" s="1"/>
  <c r="B16" i="1"/>
  <c r="AH16" i="1" s="1"/>
  <c r="AT15" i="1"/>
  <c r="AS15" i="1"/>
  <c r="AP15" i="1"/>
  <c r="AO15" i="1"/>
  <c r="AK15" i="1"/>
  <c r="N15" i="1"/>
  <c r="M15" i="1"/>
  <c r="L15" i="1"/>
  <c r="AR15" i="1" s="1"/>
  <c r="K15" i="1"/>
  <c r="AQ15" i="1" s="1"/>
  <c r="J15" i="1"/>
  <c r="J11" i="1" s="1"/>
  <c r="I15" i="1"/>
  <c r="H15" i="1"/>
  <c r="AN15" i="1" s="1"/>
  <c r="G15" i="1"/>
  <c r="AM15" i="1" s="1"/>
  <c r="F15" i="1"/>
  <c r="AL15" i="1" s="1"/>
  <c r="D15" i="1"/>
  <c r="AJ15" i="1" s="1"/>
  <c r="C15" i="1"/>
  <c r="AI15" i="1" s="1"/>
  <c r="B15" i="1"/>
  <c r="AH15" i="1" s="1"/>
  <c r="AT14" i="1"/>
  <c r="AQ14" i="1"/>
  <c r="AP14" i="1"/>
  <c r="AK14" i="1"/>
  <c r="N14" i="1"/>
  <c r="M14" i="1"/>
  <c r="AS14" i="1" s="1"/>
  <c r="L14" i="1"/>
  <c r="AR14" i="1" s="1"/>
  <c r="K14" i="1"/>
  <c r="K11" i="1" s="1"/>
  <c r="J14" i="1"/>
  <c r="I14" i="1"/>
  <c r="AO14" i="1" s="1"/>
  <c r="H14" i="1"/>
  <c r="AN14" i="1" s="1"/>
  <c r="G14" i="1"/>
  <c r="AM14" i="1" s="1"/>
  <c r="F14" i="1"/>
  <c r="AL14" i="1" s="1"/>
  <c r="D14" i="1"/>
  <c r="AJ14" i="1" s="1"/>
  <c r="C14" i="1"/>
  <c r="AI14" i="1" s="1"/>
  <c r="B14" i="1"/>
  <c r="AH14" i="1" s="1"/>
  <c r="AR13" i="1"/>
  <c r="AQ13" i="1"/>
  <c r="AN13" i="1"/>
  <c r="N13" i="1"/>
  <c r="AT13" i="1" s="1"/>
  <c r="M13" i="1"/>
  <c r="AS13" i="1" s="1"/>
  <c r="L13" i="1"/>
  <c r="K13" i="1"/>
  <c r="J13" i="1"/>
  <c r="AP13" i="1" s="1"/>
  <c r="I13" i="1"/>
  <c r="AO13" i="1" s="1"/>
  <c r="G13" i="1"/>
  <c r="AM13" i="1" s="1"/>
  <c r="F13" i="1"/>
  <c r="AL13" i="1" s="1"/>
  <c r="E13" i="1"/>
  <c r="AK13" i="1" s="1"/>
  <c r="D13" i="1"/>
  <c r="AJ13" i="1" s="1"/>
  <c r="C13" i="1"/>
  <c r="AI13" i="1" s="1"/>
  <c r="B13" i="1"/>
  <c r="AH13" i="1" s="1"/>
  <c r="AT12" i="1"/>
  <c r="M12" i="1"/>
  <c r="AS12" i="1" s="1"/>
  <c r="L12" i="1"/>
  <c r="AR12" i="1" s="1"/>
  <c r="K12" i="1"/>
  <c r="AQ12" i="1" s="1"/>
  <c r="J12" i="1"/>
  <c r="AP12" i="1" s="1"/>
  <c r="I12" i="1"/>
  <c r="AO12" i="1" s="1"/>
  <c r="H12" i="1"/>
  <c r="AN12" i="1" s="1"/>
  <c r="G12" i="1"/>
  <c r="AM12" i="1" s="1"/>
  <c r="F12" i="1"/>
  <c r="AL12" i="1" s="1"/>
  <c r="E12" i="1"/>
  <c r="AK12" i="1" s="1"/>
  <c r="D12" i="1"/>
  <c r="AJ12" i="1" s="1"/>
  <c r="C12" i="1"/>
  <c r="AI12" i="1" s="1"/>
  <c r="B12" i="1"/>
  <c r="AH12" i="1" s="1"/>
  <c r="AL11" i="1"/>
  <c r="I11" i="1"/>
  <c r="G11" i="1"/>
  <c r="AM11" i="1" s="1"/>
  <c r="F11" i="1"/>
  <c r="C11" i="1"/>
  <c r="AI11" i="1" s="1"/>
  <c r="AP11" i="1" l="1"/>
  <c r="H10" i="1"/>
  <c r="AN10" i="1" s="1"/>
  <c r="AN11" i="1"/>
  <c r="AQ11" i="1"/>
  <c r="AO11" i="1"/>
  <c r="AJ43" i="1"/>
  <c r="L11" i="1"/>
  <c r="H42" i="1"/>
  <c r="AN42" i="1" s="1"/>
  <c r="L62" i="1"/>
  <c r="AR62" i="1" s="1"/>
  <c r="I67" i="1"/>
  <c r="AO67" i="1" s="1"/>
  <c r="B74" i="1"/>
  <c r="AH74" i="1" s="1"/>
  <c r="I91" i="1"/>
  <c r="AO91" i="1" s="1"/>
  <c r="E94" i="1"/>
  <c r="AK94" i="1" s="1"/>
  <c r="G40" i="1"/>
  <c r="AM40" i="1" s="1"/>
  <c r="M11" i="1"/>
  <c r="M24" i="1"/>
  <c r="AS24" i="1" s="1"/>
  <c r="C50" i="1"/>
  <c r="AI50" i="1" s="1"/>
  <c r="M62" i="1"/>
  <c r="AS62" i="1" s="1"/>
  <c r="C74" i="1"/>
  <c r="AI74" i="1" s="1"/>
  <c r="F94" i="1"/>
  <c r="AL94" i="1" s="1"/>
  <c r="AJ96" i="1"/>
  <c r="B11" i="1"/>
  <c r="N11" i="1"/>
  <c r="B24" i="1"/>
  <c r="AH24" i="1" s="1"/>
  <c r="N24" i="1"/>
  <c r="AT24" i="1" s="1"/>
  <c r="D50" i="1"/>
  <c r="AJ50" i="1" s="1"/>
  <c r="B62" i="1"/>
  <c r="AH62" i="1" s="1"/>
  <c r="K67" i="1"/>
  <c r="AQ67" i="1" s="1"/>
  <c r="AN69" i="1"/>
  <c r="D74" i="1"/>
  <c r="AJ74" i="1" s="1"/>
  <c r="AN93" i="1"/>
  <c r="K42" i="1"/>
  <c r="AQ42" i="1" s="1"/>
  <c r="F50" i="1"/>
  <c r="AL50" i="1" s="1"/>
  <c r="L67" i="1"/>
  <c r="AR67" i="1" s="1"/>
  <c r="E74" i="1"/>
  <c r="AK74" i="1" s="1"/>
  <c r="AS88" i="1"/>
  <c r="D11" i="1"/>
  <c r="AN19" i="1"/>
  <c r="E11" i="1"/>
  <c r="E24" i="1"/>
  <c r="AK24" i="1" s="1"/>
  <c r="E62" i="1"/>
  <c r="AK62" i="1" s="1"/>
  <c r="B67" i="1"/>
  <c r="AH67" i="1" s="1"/>
  <c r="N67" i="1"/>
  <c r="AT67" i="1" s="1"/>
  <c r="G74" i="1"/>
  <c r="AM74" i="1" s="1"/>
  <c r="J94" i="1"/>
  <c r="AP94" i="1" s="1"/>
  <c r="N42" i="1"/>
  <c r="AT42" i="1" s="1"/>
  <c r="I50" i="1"/>
  <c r="AO50" i="1" s="1"/>
  <c r="F62" i="1"/>
  <c r="AL62" i="1" s="1"/>
  <c r="H74" i="1"/>
  <c r="AN74" i="1" s="1"/>
  <c r="C91" i="1"/>
  <c r="AI91" i="1" s="1"/>
  <c r="E67" i="1"/>
  <c r="AK67" i="1" s="1"/>
  <c r="M94" i="1"/>
  <c r="AS94" i="1" s="1"/>
  <c r="L50" i="1"/>
  <c r="AR50" i="1" s="1"/>
  <c r="I62" i="1"/>
  <c r="AO62" i="1" s="1"/>
  <c r="AR11" i="1" l="1"/>
  <c r="L10" i="1"/>
  <c r="AR10" i="1" s="1"/>
  <c r="AK11" i="1"/>
  <c r="E10" i="1"/>
  <c r="AK10" i="1" s="1"/>
  <c r="G10" i="1"/>
  <c r="AM10" i="1" s="1"/>
  <c r="M10" i="1"/>
  <c r="AS10" i="1" s="1"/>
  <c r="AS11" i="1"/>
  <c r="C10" i="1"/>
  <c r="AI10" i="1" s="1"/>
  <c r="K10" i="1"/>
  <c r="AQ10" i="1" s="1"/>
  <c r="AT11" i="1"/>
  <c r="N10" i="1"/>
  <c r="AT10" i="1" s="1"/>
  <c r="AH11" i="1"/>
  <c r="B10" i="1"/>
  <c r="AH10" i="1" s="1"/>
  <c r="F10" i="1"/>
  <c r="AL10" i="1" s="1"/>
  <c r="J10" i="1"/>
  <c r="AP10" i="1" s="1"/>
  <c r="AJ11" i="1"/>
  <c r="D10" i="1"/>
  <c r="AJ10" i="1" s="1"/>
  <c r="I10" i="1"/>
  <c r="AO10" i="1" s="1"/>
</calcChain>
</file>

<file path=xl/sharedStrings.xml><?xml version="1.0" encoding="utf-8"?>
<sst xmlns="http://schemas.openxmlformats.org/spreadsheetml/2006/main" count="375" uniqueCount="169">
  <si>
    <t>ตาราง 19.2  รายรับ และรายจ่ายจริงของเทศบาล จำแนกตามประเภท เป็นรายอำเภอ และเทศบาล ปีงบประมาณ 2562</t>
  </si>
  <si>
    <t>Table 19.2  Actual Revenue and Expenditure of Municipality by Type, District and Municipality: Fiscal Year 2019</t>
  </si>
  <si>
    <t>(ล้านบาท  Million Baht)</t>
  </si>
  <si>
    <t xml:space="preserve"> สถิติการคลัง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</si>
  <si>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</si>
  <si>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</si>
  <si>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</si>
  <si>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</si>
  <si>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</si>
  <si>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</si>
  <si>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</si>
  <si>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สาธารณูปโภค</t>
  </si>
  <si>
    <t>ภาษีอากร</t>
  </si>
  <si>
    <t>ใบอนุญาต</t>
  </si>
  <si>
    <t>ทรัพย์สิน</t>
  </si>
  <si>
    <t>และการพาณิชย์</t>
  </si>
  <si>
    <t>เบ็ดเตล็ด</t>
  </si>
  <si>
    <t>เงินอุดหนุน</t>
  </si>
  <si>
    <t>อื่นๆ</t>
  </si>
  <si>
    <t>งบกลาง</t>
  </si>
  <si>
    <t>งบบุคลากร</t>
  </si>
  <si>
    <t>งบดำเนินงาน</t>
  </si>
  <si>
    <t>งบลงทุน</t>
  </si>
  <si>
    <t>งบอุดหนุน</t>
  </si>
  <si>
    <t>Taxes and</t>
  </si>
  <si>
    <t>และค่าปรับ</t>
  </si>
  <si>
    <t>Property</t>
  </si>
  <si>
    <t>Public</t>
  </si>
  <si>
    <t>Miscellaneous</t>
  </si>
  <si>
    <t>Subsidies</t>
  </si>
  <si>
    <t>Other</t>
  </si>
  <si>
    <t>Central</t>
  </si>
  <si>
    <t>Personnel</t>
  </si>
  <si>
    <t>Operations</t>
  </si>
  <si>
    <t>Investments</t>
  </si>
  <si>
    <t>duties</t>
  </si>
  <si>
    <t>Fees, License-</t>
  </si>
  <si>
    <t>utilities and</t>
  </si>
  <si>
    <t>fund</t>
  </si>
  <si>
    <t>Others</t>
  </si>
  <si>
    <t>fees and fines</t>
  </si>
  <si>
    <t>commerce</t>
  </si>
  <si>
    <t>รวมยอด</t>
  </si>
  <si>
    <t>Total</t>
  </si>
  <si>
    <t>อำเภอเมืองชลบุรี</t>
  </si>
  <si>
    <t>Muang Chon Buri District</t>
  </si>
  <si>
    <t>เทศบาลเมืองชลบุรี</t>
  </si>
  <si>
    <t xml:space="preserve">       -</t>
  </si>
  <si>
    <t>Chon Buri Town Municipality</t>
  </si>
  <si>
    <t>เทศบาลเมืองแสนสุข</t>
  </si>
  <si>
    <t>-</t>
  </si>
  <si>
    <t>Saen Suk Town Municipality</t>
  </si>
  <si>
    <t>เทศบาลตำบลคลองตำหรุ</t>
  </si>
  <si>
    <t>Khlong Tamru Subdistrict Municipality</t>
  </si>
  <si>
    <t>เทศบาลตำบลบางทราย</t>
  </si>
  <si>
    <t>Bang Sai Subdistrict Municipality</t>
  </si>
  <si>
    <t>เทศบาลเมืองบ้านสวน</t>
  </si>
  <si>
    <t>Ban Suan Town Municipality</t>
  </si>
  <si>
    <t>เทศบาลตำบลอ่างศิลา</t>
  </si>
  <si>
    <t>Angsila Subdistrict Municipality</t>
  </si>
  <si>
    <t>เทศบาลตำบลนาป่า</t>
  </si>
  <si>
    <t>Napha Subdistrict Municipality</t>
  </si>
  <si>
    <t>เทศบาลตำบลดอนหัวฬ่อ</t>
  </si>
  <si>
    <t>Donguakou Subdistrict Municipality</t>
  </si>
  <si>
    <t>เทศบาลตำบลหนองไม้แดง</t>
  </si>
  <si>
    <t>Nohgmaidang Subdistrict Municipality</t>
  </si>
  <si>
    <t>เทศบาลตำบลห้วยกะปิ</t>
  </si>
  <si>
    <t>Heoykapi  Subdistrict Municipality</t>
  </si>
  <si>
    <t>เทศบาลตำบลเสม็ด</t>
  </si>
  <si>
    <t>Samead Subdistrict Municipality</t>
  </si>
  <si>
    <t>เทศบาลตำบลเหมือง</t>
  </si>
  <si>
    <t>Mhuang Subdistrict Municipality</t>
  </si>
  <si>
    <t>อำเภอบ้านบึง</t>
  </si>
  <si>
    <t>Ban Bung Subdistric</t>
  </si>
  <si>
    <t>เทศบาลเมืองบ้านบึง</t>
  </si>
  <si>
    <t>Ban Bueng Town Municipality</t>
  </si>
  <si>
    <t>เทศบาลตำบลหัวกุญแจ</t>
  </si>
  <si>
    <t>Hua Kun Chae Subdistrict Municipality</t>
  </si>
  <si>
    <t xml:space="preserve">ตาราง 19.2  รายรับ และรายจ่ายจริงของเทศบาล จำแนกตามประเภท เป็นรายอำเภอ และเทศบาล ปีงบประมาณ 2562 (ต่อ)  </t>
  </si>
  <si>
    <t>Table 19.2  Actual Revenue and Expenditure of Municipality by Type, District and Municipality: Fiscal Year 2019 (Cont.)</t>
  </si>
  <si>
    <t>เทศบาลตำบลหนองไผ่แก้ว</t>
  </si>
  <si>
    <t>Nong Phai Kaeo Subdistrict Municipality</t>
  </si>
  <si>
    <t xml:space="preserve">Fiscal Statistics </t>
  </si>
  <si>
    <t>เทศบาลตำบลหนองชาก</t>
  </si>
  <si>
    <t>Nong Chag Subdistric</t>
  </si>
  <si>
    <t>เทศบาลตำบลบ้านบึง</t>
  </si>
  <si>
    <t>Ban Bueng Subdistrict Municipality</t>
  </si>
  <si>
    <t>เทศบาลตำบลหนองซ้ำซาก</t>
  </si>
  <si>
    <t>Nongsumsak Subdistrict Municipality</t>
  </si>
  <si>
    <t>อำเภอหนองใหญ่</t>
  </si>
  <si>
    <t>Nong Yoi  District</t>
  </si>
  <si>
    <t>เทศบาลตำบลหนองใหญ่</t>
  </si>
  <si>
    <t>Nong Yai Subdistrict Municipality</t>
  </si>
  <si>
    <t>อำเภอบางละมุง</t>
  </si>
  <si>
    <t>Bang La  Mung  District</t>
  </si>
  <si>
    <t>เมืองพัทยา</t>
  </si>
  <si>
    <t>The City of Phatthaya</t>
  </si>
  <si>
    <t>เทศบาลตำบลห้วยใหญ่</t>
  </si>
  <si>
    <t xml:space="preserve">Hua  Yai  Subdistrict Municipality </t>
  </si>
  <si>
    <t>เทศบาลตำบลบางละมุง</t>
  </si>
  <si>
    <t xml:space="preserve">Bang Lamung Subdistrict Municipality </t>
  </si>
  <si>
    <t>เทศบาลตำบลตะเคียนเตี้ย</t>
  </si>
  <si>
    <t>Ta Kean Tear Subdistric Municipality</t>
  </si>
  <si>
    <t>เทศบาลตำบลโป่ง</t>
  </si>
  <si>
    <t>Pung Subdistric Municipality</t>
  </si>
  <si>
    <t>เทศบาลเมืองหนองปรือ</t>
  </si>
  <si>
    <t>Nongpree Town Municipality</t>
  </si>
  <si>
    <t>เทศบาลตำบลหนองปลาไหล</t>
  </si>
  <si>
    <t>Nong Pra Lai  Subdistric Municipality</t>
  </si>
  <si>
    <t>อำเภอพานทอง</t>
  </si>
  <si>
    <t xml:space="preserve">   Phan Thong District</t>
  </si>
  <si>
    <t>เทศบาลตำบลพานทอง</t>
  </si>
  <si>
    <t xml:space="preserve">Phan Thong Subdistrict Municipality </t>
  </si>
  <si>
    <t>เทศบาลตำบลหนองตำลึง</t>
  </si>
  <si>
    <t xml:space="preserve">Nong Tamlueng Subdistrict Municipality </t>
  </si>
  <si>
    <t>อำเภอพนัสนิคม</t>
  </si>
  <si>
    <t>Phanat Nikhom District</t>
  </si>
  <si>
    <t>เทศบาลเมืองพนัสนิคม</t>
  </si>
  <si>
    <t>Phanat Nikhom Town Municipality</t>
  </si>
  <si>
    <t>เทศบาลตำบลหมอนนาง</t>
  </si>
  <si>
    <t xml:space="preserve">Monnang Subdistric </t>
  </si>
  <si>
    <t>เทศบาลตำบลกุฎโง้ง</t>
  </si>
  <si>
    <t>Kukngung Subdistric Municipality</t>
  </si>
  <si>
    <t>เทศบาลตำบลหัวถนน</t>
  </si>
  <si>
    <t>Hautanon Subdistric Municipality</t>
  </si>
  <si>
    <t>อำเภอศรีราชา</t>
  </si>
  <si>
    <t>Siracha District</t>
  </si>
  <si>
    <t>เทศบาลเมืองศรีราชา</t>
  </si>
  <si>
    <t>Si Racha Town Municipality</t>
  </si>
  <si>
    <t>เทศบาลตำบลแหลมฉบัง</t>
  </si>
  <si>
    <t>Laem Chabang Subdistrict Municipality</t>
  </si>
  <si>
    <t>เทศบาลตำบลบางพระ</t>
  </si>
  <si>
    <t xml:space="preserve">Bang Phra Subdistrict Municipality </t>
  </si>
  <si>
    <t>เทศบาลนครเจ้าพระยาสุรศักดิ์</t>
  </si>
  <si>
    <t>Chaoprayasurasak City Municipality</t>
  </si>
  <si>
    <t>อำเภอเกาะสีชัง</t>
  </si>
  <si>
    <t>Kao  Sri Chung District</t>
  </si>
  <si>
    <t>เทศบาลตำบลเกาะสีชัง</t>
  </si>
  <si>
    <t xml:space="preserve">Kao Sri Chung Subdistrict Municipality </t>
  </si>
  <si>
    <t>อำเภอสัตหีบ</t>
  </si>
  <si>
    <t>Sattahip District</t>
  </si>
  <si>
    <t>เทศบาลตำบลสัตหีบ</t>
  </si>
  <si>
    <t xml:space="preserve">Sattahip Subdistrict Municipality </t>
  </si>
  <si>
    <t>เทศบาลตำบลบางเสร่</t>
  </si>
  <si>
    <t xml:space="preserve">Bang Sare Subdistrict Municipality </t>
  </si>
  <si>
    <t>เทศบาลตำบลนาจอมเทียน</t>
  </si>
  <si>
    <t xml:space="preserve">Na Jomthin  Subdistrict Municipality </t>
  </si>
  <si>
    <t>เทศบาลตำบลเกล็ดแก้ว</t>
  </si>
  <si>
    <t>Ketkow  Subdistrict</t>
  </si>
  <si>
    <t>เทศบาลตำบลเขาชีจรรย์</t>
  </si>
  <si>
    <t xml:space="preserve">khaocheechan  Subdistrict Municipality </t>
  </si>
  <si>
    <t>เทศบาลตำบลเขตรอุดมศักดิ์</t>
  </si>
  <si>
    <t>Udomsak Subdistrict</t>
  </si>
  <si>
    <t>อำเภอบ่อทอง</t>
  </si>
  <si>
    <t>Bo Tong  District</t>
  </si>
  <si>
    <t>เทศบาลตำบลบ่อทอง</t>
  </si>
  <si>
    <t xml:space="preserve">Bo Tong  Subdistrict Municipality </t>
  </si>
  <si>
    <t>เทศบาลตำบลธาตุทอง</t>
  </si>
  <si>
    <t>Tadthong Subdistrict Municipality</t>
  </si>
  <si>
    <t>อำเภอเกาะจันทร์</t>
  </si>
  <si>
    <t>Kao Chun District</t>
  </si>
  <si>
    <t>เทศบาลเมืองปรกฟ้า</t>
  </si>
  <si>
    <t>Pokfar Town Municipality</t>
  </si>
  <si>
    <t>เทศบาลตำบลเกาะจันทร์</t>
  </si>
  <si>
    <t>Kao  Chun  Subdistrict Municipality</t>
  </si>
  <si>
    <t>เทศบาลตำบลท่าบุญมี</t>
  </si>
  <si>
    <t xml:space="preserve">Tha Bunmi  Subdistrict Municipality </t>
  </si>
  <si>
    <t xml:space="preserve">              ที่มา: สำนักงานส่งเสริมการปกครองท้องถิ่นจังหวัดชลบุรี</t>
  </si>
  <si>
    <t xml:space="preserve">         Source: Chonburi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</si>
</sst>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"/>
    <numFmt numFmtId="165" formatCode="#,##0.00\ \ \ \ "/>
    <numFmt numFmtId="166" formatCode="#,##0.00\ \ "/>
    <numFmt numFmtId="167" formatCode="#,##0.00\ \ \ \ \ "/>
  </numFmts>
  <fonts count="13" x14ac:knownFonts="1">
    <font>
      <sz val="14"/>
      <name val="Cordia New"/>
      <charset val="22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name val="Cordia New"/>
      <family val="2"/>
      <charset val="222"/>
    </font>
    <font>
      <sz val="10"/>
      <name val="TH SarabunPSK"/>
      <family val="2"/>
      <charset val="222"/>
    </font>
    <font>
      <b/>
      <sz val="10"/>
      <name val="TH SarabunPSK"/>
      <family val="2"/>
      <charset val="222"/>
    </font>
    <font>
      <b/>
      <sz val="11"/>
      <name val="TH SarabunPSK"/>
      <family val="2"/>
      <charset val="222"/>
    </font>
    <font>
      <sz val="14"/>
      <name val="Cordia New"/>
      <family val="2"/>
    </font>
    <font>
      <sz val="11"/>
      <name val="TH SarabunPSK"/>
      <family val="2"/>
      <charset val="222"/>
    </font>
    <font>
      <sz val="13"/>
      <name val="TH SarabunPSK"/>
      <family val="2"/>
      <charset val="222"/>
    </font>
    <font>
      <b/>
      <sz val="13"/>
      <name val="TH SarabunPSK"/>
      <family val="2"/>
      <charset val="222"/>
    </font>
    <font>
      <b/>
      <sz val="11"/>
      <name val="TH SarabunPSK"/>
      <family val="2"/>
    </font>
    <font>
      <sz val="11.5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3" fillId="0" borderId="0" xfId="0" applyFont="1"/>
    <xf numFmtId="4" fontId="3" fillId="2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top" textRotation="180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textRotation="180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11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4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4" fontId="4" fillId="0" borderId="1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164" fontId="6" fillId="0" borderId="11" xfId="0" applyNumberFormat="1" applyFont="1" applyBorder="1" applyAlignment="1">
      <alignment horizontal="right" vertical="center"/>
    </xf>
    <xf numFmtId="165" fontId="6" fillId="0" borderId="11" xfId="0" applyNumberFormat="1" applyFont="1" applyBorder="1" applyAlignment="1">
      <alignment horizontal="right" vertical="center"/>
    </xf>
    <xf numFmtId="166" fontId="6" fillId="0" borderId="11" xfId="0" applyNumberFormat="1" applyFont="1" applyBorder="1" applyAlignment="1">
      <alignment horizontal="right" vertical="center"/>
    </xf>
    <xf numFmtId="167" fontId="6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2" fontId="3" fillId="0" borderId="0" xfId="0" applyNumberFormat="1" applyFont="1"/>
    <xf numFmtId="43" fontId="5" fillId="0" borderId="0" xfId="1" applyFont="1" applyAlignment="1">
      <alignment horizontal="center" vertical="center"/>
    </xf>
    <xf numFmtId="164" fontId="6" fillId="0" borderId="11" xfId="0" applyNumberFormat="1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6" fontId="6" fillId="0" borderId="11" xfId="0" applyNumberFormat="1" applyFont="1" applyBorder="1" applyAlignment="1">
      <alignment vertical="center"/>
    </xf>
    <xf numFmtId="167" fontId="6" fillId="0" borderId="11" xfId="0" applyNumberFormat="1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8" fillId="0" borderId="11" xfId="0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6" fontId="8" fillId="0" borderId="11" xfId="0" applyNumberFormat="1" applyFont="1" applyBorder="1" applyAlignment="1">
      <alignment vertical="center"/>
    </xf>
    <xf numFmtId="167" fontId="8" fillId="0" borderId="11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horizontal="right" vertical="center"/>
    </xf>
    <xf numFmtId="167" fontId="8" fillId="0" borderId="1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167" fontId="8" fillId="0" borderId="11" xfId="0" applyNumberFormat="1" applyFont="1" applyBorder="1" applyAlignment="1">
      <alignment horizontal="right" vertical="center"/>
    </xf>
    <xf numFmtId="165" fontId="8" fillId="0" borderId="11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4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4" fontId="3" fillId="0" borderId="0" xfId="0" applyNumberFormat="1" applyFont="1"/>
    <xf numFmtId="0" fontId="1" fillId="0" borderId="6" xfId="0" applyFont="1" applyBorder="1" applyAlignment="1">
      <alignment horizontal="center" vertical="top" textRotation="180"/>
    </xf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horizontal="center" vertical="top" textRotation="180"/>
    </xf>
    <xf numFmtId="0" fontId="9" fillId="0" borderId="0" xfId="0" applyFont="1"/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1" fillId="0" borderId="6" xfId="0" applyFont="1" applyBorder="1" applyAlignment="1">
      <alignment textRotation="180"/>
    </xf>
    <xf numFmtId="164" fontId="8" fillId="0" borderId="11" xfId="0" applyNumberFormat="1" applyFont="1" applyBorder="1" applyAlignment="1">
      <alignment horizontal="right" vertical="center"/>
    </xf>
    <xf numFmtId="166" fontId="8" fillId="0" borderId="11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textRotation="180"/>
    </xf>
    <xf numFmtId="0" fontId="4" fillId="0" borderId="0" xfId="2" applyFont="1" applyAlignment="1">
      <alignment horizontal="left" vertical="center" shrinkToFit="1"/>
    </xf>
    <xf numFmtId="4" fontId="8" fillId="0" borderId="10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2" applyFont="1" applyAlignment="1">
      <alignment vertical="center" shrinkToFit="1"/>
    </xf>
    <xf numFmtId="167" fontId="11" fillId="0" borderId="1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180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0" fontId="2" fillId="0" borderId="2" xfId="0" applyFont="1" applyBorder="1" applyAlignment="1">
      <alignment vertical="center" textRotation="180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vertical="center"/>
    </xf>
    <xf numFmtId="0" fontId="2" fillId="0" borderId="6" xfId="0" applyFont="1" applyBorder="1" applyAlignment="1">
      <alignment vertical="top" textRotation="180"/>
    </xf>
    <xf numFmtId="0" fontId="5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vertical="top" textRotation="180"/>
    </xf>
    <xf numFmtId="0" fontId="4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center" vertical="top" textRotation="180"/>
    </xf>
    <xf numFmtId="0" fontId="9" fillId="0" borderId="6" xfId="0" applyFont="1" applyBorder="1" applyAlignment="1">
      <alignment horizontal="center" vertical="top" textRotation="180"/>
    </xf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right"/>
    </xf>
    <xf numFmtId="4" fontId="4" fillId="0" borderId="10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3" xfId="0" applyNumberFormat="1" applyFont="1" applyBorder="1" applyAlignment="1">
      <alignment horizontal="right" vertical="center"/>
    </xf>
    <xf numFmtId="166" fontId="8" fillId="0" borderId="13" xfId="0" applyNumberFormat="1" applyFont="1" applyBorder="1" applyAlignment="1">
      <alignment horizontal="right" vertical="center"/>
    </xf>
    <xf numFmtId="167" fontId="8" fillId="0" borderId="13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2" fillId="0" borderId="0" xfId="0" applyFont="1" applyAlignment="1">
      <alignment horizontal="left" vertical="center" shrinkToFit="1"/>
    </xf>
    <xf numFmtId="43" fontId="12" fillId="0" borderId="0" xfId="1" applyFont="1" applyAlignment="1">
      <alignment horizontal="center" vertical="center" wrapText="1" shrinkToFit="1"/>
    </xf>
    <xf numFmtId="4" fontId="12" fillId="0" borderId="0" xfId="1" applyNumberFormat="1" applyFont="1" applyAlignment="1">
      <alignment horizontal="center" vertical="center" wrapText="1" shrinkToFit="1"/>
    </xf>
    <xf numFmtId="43" fontId="12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4" fontId="12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 textRotation="180"/>
    </xf>
  </cellXfs>
  <cellStyles count="3">
    <cellStyle name="Comma" xfId="1" builtinId="3"/>
    <cellStyle name="Normal" xfId="0" builtinId="0"/>
    <cellStyle name="ปกติ 2 2" xfId="2" xr:uid="{DDD79916-6A2C-4DC6-841D-1EB00E7B5F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D2AD-FF39-40BD-AF0D-9F1048F73F04}">
  <sheetPr>
    <tabColor rgb="FF92D050"/>
  </sheetPr>
  <dimension ref="A1:AX102"/>
  <sheetViews>
    <sheetView tabSelected="1" zoomScaleNormal="100" workbookViewId="0">
      <selection activeCell="H13" sqref="H13"/>
    </sheetView>
  </sheetViews>
  <sheetFormatPr defaultRowHeight="21.75" x14ac:dyDescent="0.5"/>
  <cols>
    <col min="1" max="1" width="16.42578125" style="4" customWidth="1"/>
    <col min="2" max="2" width="7.140625" style="4" customWidth="1"/>
    <col min="3" max="3" width="9.28515625" style="4" bestFit="1" customWidth="1"/>
    <col min="4" max="4" width="7.140625" style="4" customWidth="1"/>
    <col min="5" max="5" width="8.85546875" style="4" bestFit="1" customWidth="1"/>
    <col min="6" max="6" width="9" style="127" bestFit="1" customWidth="1"/>
    <col min="7" max="11" width="7.140625" style="127" customWidth="1"/>
    <col min="12" max="12" width="7.85546875" style="127" bestFit="1" customWidth="1"/>
    <col min="13" max="13" width="7.140625" style="127" customWidth="1"/>
    <col min="14" max="14" width="8.28515625" style="4" customWidth="1"/>
    <col min="15" max="15" width="1.42578125" style="4" customWidth="1"/>
    <col min="16" max="16" width="24" style="4" customWidth="1"/>
    <col min="17" max="17" width="1.42578125" style="4" customWidth="1"/>
    <col min="18" max="18" width="4.42578125" style="4" bestFit="1" customWidth="1"/>
    <col min="19" max="19" width="9.140625" style="6"/>
    <col min="20" max="20" width="13.42578125" style="7" bestFit="1" customWidth="1"/>
    <col min="21" max="21" width="13.42578125" style="8" bestFit="1" customWidth="1"/>
    <col min="22" max="23" width="12.28515625" style="8" bestFit="1" customWidth="1"/>
    <col min="24" max="24" width="13.42578125" style="8" bestFit="1" customWidth="1"/>
    <col min="25" max="26" width="14.85546875" style="8" bestFit="1" customWidth="1"/>
    <col min="27" max="27" width="14.85546875" style="7" bestFit="1" customWidth="1"/>
    <col min="28" max="31" width="13.42578125" style="8" bestFit="1" customWidth="1"/>
    <col min="32" max="32" width="12.28515625" style="8" bestFit="1" customWidth="1"/>
    <col min="33" max="33" width="9.140625" style="8"/>
    <col min="34" max="34" width="17.7109375" style="6" bestFit="1" customWidth="1"/>
    <col min="35" max="256" width="9.140625" style="6"/>
    <col min="257" max="257" width="16.42578125" style="6" customWidth="1"/>
    <col min="258" max="258" width="7.140625" style="6" customWidth="1"/>
    <col min="259" max="259" width="9.28515625" style="6" bestFit="1" customWidth="1"/>
    <col min="260" max="260" width="7.140625" style="6" customWidth="1"/>
    <col min="261" max="261" width="8.85546875" style="6" bestFit="1" customWidth="1"/>
    <col min="262" max="262" width="9" style="6" bestFit="1" customWidth="1"/>
    <col min="263" max="267" width="7.140625" style="6" customWidth="1"/>
    <col min="268" max="268" width="7.85546875" style="6" bestFit="1" customWidth="1"/>
    <col min="269" max="269" width="7.140625" style="6" customWidth="1"/>
    <col min="270" max="270" width="8.28515625" style="6" customWidth="1"/>
    <col min="271" max="271" width="1.42578125" style="6" customWidth="1"/>
    <col min="272" max="272" width="24" style="6" customWidth="1"/>
    <col min="273" max="273" width="1.42578125" style="6" customWidth="1"/>
    <col min="274" max="274" width="4.42578125" style="6" bestFit="1" customWidth="1"/>
    <col min="275" max="275" width="9.140625" style="6"/>
    <col min="276" max="277" width="13.42578125" style="6" bestFit="1" customWidth="1"/>
    <col min="278" max="279" width="12.28515625" style="6" bestFit="1" customWidth="1"/>
    <col min="280" max="280" width="13.42578125" style="6" bestFit="1" customWidth="1"/>
    <col min="281" max="283" width="14.85546875" style="6" bestFit="1" customWidth="1"/>
    <col min="284" max="287" width="13.42578125" style="6" bestFit="1" customWidth="1"/>
    <col min="288" max="288" width="12.28515625" style="6" bestFit="1" customWidth="1"/>
    <col min="289" max="289" width="9.140625" style="6"/>
    <col min="290" max="290" width="17.7109375" style="6" bestFit="1" customWidth="1"/>
    <col min="291" max="512" width="9.140625" style="6"/>
    <col min="513" max="513" width="16.42578125" style="6" customWidth="1"/>
    <col min="514" max="514" width="7.140625" style="6" customWidth="1"/>
    <col min="515" max="515" width="9.28515625" style="6" bestFit="1" customWidth="1"/>
    <col min="516" max="516" width="7.140625" style="6" customWidth="1"/>
    <col min="517" max="517" width="8.85546875" style="6" bestFit="1" customWidth="1"/>
    <col min="518" max="518" width="9" style="6" bestFit="1" customWidth="1"/>
    <col min="519" max="523" width="7.140625" style="6" customWidth="1"/>
    <col min="524" max="524" width="7.85546875" style="6" bestFit="1" customWidth="1"/>
    <col min="525" max="525" width="7.140625" style="6" customWidth="1"/>
    <col min="526" max="526" width="8.28515625" style="6" customWidth="1"/>
    <col min="527" max="527" width="1.42578125" style="6" customWidth="1"/>
    <col min="528" max="528" width="24" style="6" customWidth="1"/>
    <col min="529" max="529" width="1.42578125" style="6" customWidth="1"/>
    <col min="530" max="530" width="4.42578125" style="6" bestFit="1" customWidth="1"/>
    <col min="531" max="531" width="9.140625" style="6"/>
    <col min="532" max="533" width="13.42578125" style="6" bestFit="1" customWidth="1"/>
    <col min="534" max="535" width="12.28515625" style="6" bestFit="1" customWidth="1"/>
    <col min="536" max="536" width="13.42578125" style="6" bestFit="1" customWidth="1"/>
    <col min="537" max="539" width="14.85546875" style="6" bestFit="1" customWidth="1"/>
    <col min="540" max="543" width="13.42578125" style="6" bestFit="1" customWidth="1"/>
    <col min="544" max="544" width="12.28515625" style="6" bestFit="1" customWidth="1"/>
    <col min="545" max="545" width="9.140625" style="6"/>
    <col min="546" max="546" width="17.7109375" style="6" bestFit="1" customWidth="1"/>
    <col min="547" max="768" width="9.140625" style="6"/>
    <col min="769" max="769" width="16.42578125" style="6" customWidth="1"/>
    <col min="770" max="770" width="7.140625" style="6" customWidth="1"/>
    <col min="771" max="771" width="9.28515625" style="6" bestFit="1" customWidth="1"/>
    <col min="772" max="772" width="7.140625" style="6" customWidth="1"/>
    <col min="773" max="773" width="8.85546875" style="6" bestFit="1" customWidth="1"/>
    <col min="774" max="774" width="9" style="6" bestFit="1" customWidth="1"/>
    <col min="775" max="779" width="7.140625" style="6" customWidth="1"/>
    <col min="780" max="780" width="7.85546875" style="6" bestFit="1" customWidth="1"/>
    <col min="781" max="781" width="7.140625" style="6" customWidth="1"/>
    <col min="782" max="782" width="8.28515625" style="6" customWidth="1"/>
    <col min="783" max="783" width="1.42578125" style="6" customWidth="1"/>
    <col min="784" max="784" width="24" style="6" customWidth="1"/>
    <col min="785" max="785" width="1.42578125" style="6" customWidth="1"/>
    <col min="786" max="786" width="4.42578125" style="6" bestFit="1" customWidth="1"/>
    <col min="787" max="787" width="9.140625" style="6"/>
    <col min="788" max="789" width="13.42578125" style="6" bestFit="1" customWidth="1"/>
    <col min="790" max="791" width="12.28515625" style="6" bestFit="1" customWidth="1"/>
    <col min="792" max="792" width="13.42578125" style="6" bestFit="1" customWidth="1"/>
    <col min="793" max="795" width="14.85546875" style="6" bestFit="1" customWidth="1"/>
    <col min="796" max="799" width="13.42578125" style="6" bestFit="1" customWidth="1"/>
    <col min="800" max="800" width="12.28515625" style="6" bestFit="1" customWidth="1"/>
    <col min="801" max="801" width="9.140625" style="6"/>
    <col min="802" max="802" width="17.7109375" style="6" bestFit="1" customWidth="1"/>
    <col min="803" max="1024" width="9.140625" style="6"/>
    <col min="1025" max="1025" width="16.42578125" style="6" customWidth="1"/>
    <col min="1026" max="1026" width="7.140625" style="6" customWidth="1"/>
    <col min="1027" max="1027" width="9.28515625" style="6" bestFit="1" customWidth="1"/>
    <col min="1028" max="1028" width="7.140625" style="6" customWidth="1"/>
    <col min="1029" max="1029" width="8.85546875" style="6" bestFit="1" customWidth="1"/>
    <col min="1030" max="1030" width="9" style="6" bestFit="1" customWidth="1"/>
    <col min="1031" max="1035" width="7.140625" style="6" customWidth="1"/>
    <col min="1036" max="1036" width="7.85546875" style="6" bestFit="1" customWidth="1"/>
    <col min="1037" max="1037" width="7.140625" style="6" customWidth="1"/>
    <col min="1038" max="1038" width="8.28515625" style="6" customWidth="1"/>
    <col min="1039" max="1039" width="1.42578125" style="6" customWidth="1"/>
    <col min="1040" max="1040" width="24" style="6" customWidth="1"/>
    <col min="1041" max="1041" width="1.42578125" style="6" customWidth="1"/>
    <col min="1042" max="1042" width="4.42578125" style="6" bestFit="1" customWidth="1"/>
    <col min="1043" max="1043" width="9.140625" style="6"/>
    <col min="1044" max="1045" width="13.42578125" style="6" bestFit="1" customWidth="1"/>
    <col min="1046" max="1047" width="12.28515625" style="6" bestFit="1" customWidth="1"/>
    <col min="1048" max="1048" width="13.42578125" style="6" bestFit="1" customWidth="1"/>
    <col min="1049" max="1051" width="14.85546875" style="6" bestFit="1" customWidth="1"/>
    <col min="1052" max="1055" width="13.42578125" style="6" bestFit="1" customWidth="1"/>
    <col min="1056" max="1056" width="12.28515625" style="6" bestFit="1" customWidth="1"/>
    <col min="1057" max="1057" width="9.140625" style="6"/>
    <col min="1058" max="1058" width="17.7109375" style="6" bestFit="1" customWidth="1"/>
    <col min="1059" max="1280" width="9.140625" style="6"/>
    <col min="1281" max="1281" width="16.42578125" style="6" customWidth="1"/>
    <col min="1282" max="1282" width="7.140625" style="6" customWidth="1"/>
    <col min="1283" max="1283" width="9.28515625" style="6" bestFit="1" customWidth="1"/>
    <col min="1284" max="1284" width="7.140625" style="6" customWidth="1"/>
    <col min="1285" max="1285" width="8.85546875" style="6" bestFit="1" customWidth="1"/>
    <col min="1286" max="1286" width="9" style="6" bestFit="1" customWidth="1"/>
    <col min="1287" max="1291" width="7.140625" style="6" customWidth="1"/>
    <col min="1292" max="1292" width="7.85546875" style="6" bestFit="1" customWidth="1"/>
    <col min="1293" max="1293" width="7.140625" style="6" customWidth="1"/>
    <col min="1294" max="1294" width="8.28515625" style="6" customWidth="1"/>
    <col min="1295" max="1295" width="1.42578125" style="6" customWidth="1"/>
    <col min="1296" max="1296" width="24" style="6" customWidth="1"/>
    <col min="1297" max="1297" width="1.42578125" style="6" customWidth="1"/>
    <col min="1298" max="1298" width="4.42578125" style="6" bestFit="1" customWidth="1"/>
    <col min="1299" max="1299" width="9.140625" style="6"/>
    <col min="1300" max="1301" width="13.42578125" style="6" bestFit="1" customWidth="1"/>
    <col min="1302" max="1303" width="12.28515625" style="6" bestFit="1" customWidth="1"/>
    <col min="1304" max="1304" width="13.42578125" style="6" bestFit="1" customWidth="1"/>
    <col min="1305" max="1307" width="14.85546875" style="6" bestFit="1" customWidth="1"/>
    <col min="1308" max="1311" width="13.42578125" style="6" bestFit="1" customWidth="1"/>
    <col min="1312" max="1312" width="12.28515625" style="6" bestFit="1" customWidth="1"/>
    <col min="1313" max="1313" width="9.140625" style="6"/>
    <col min="1314" max="1314" width="17.7109375" style="6" bestFit="1" customWidth="1"/>
    <col min="1315" max="1536" width="9.140625" style="6"/>
    <col min="1537" max="1537" width="16.42578125" style="6" customWidth="1"/>
    <col min="1538" max="1538" width="7.140625" style="6" customWidth="1"/>
    <col min="1539" max="1539" width="9.28515625" style="6" bestFit="1" customWidth="1"/>
    <col min="1540" max="1540" width="7.140625" style="6" customWidth="1"/>
    <col min="1541" max="1541" width="8.85546875" style="6" bestFit="1" customWidth="1"/>
    <col min="1542" max="1542" width="9" style="6" bestFit="1" customWidth="1"/>
    <col min="1543" max="1547" width="7.140625" style="6" customWidth="1"/>
    <col min="1548" max="1548" width="7.85546875" style="6" bestFit="1" customWidth="1"/>
    <col min="1549" max="1549" width="7.140625" style="6" customWidth="1"/>
    <col min="1550" max="1550" width="8.28515625" style="6" customWidth="1"/>
    <col min="1551" max="1551" width="1.42578125" style="6" customWidth="1"/>
    <col min="1552" max="1552" width="24" style="6" customWidth="1"/>
    <col min="1553" max="1553" width="1.42578125" style="6" customWidth="1"/>
    <col min="1554" max="1554" width="4.42578125" style="6" bestFit="1" customWidth="1"/>
    <col min="1555" max="1555" width="9.140625" style="6"/>
    <col min="1556" max="1557" width="13.42578125" style="6" bestFit="1" customWidth="1"/>
    <col min="1558" max="1559" width="12.28515625" style="6" bestFit="1" customWidth="1"/>
    <col min="1560" max="1560" width="13.42578125" style="6" bestFit="1" customWidth="1"/>
    <col min="1561" max="1563" width="14.85546875" style="6" bestFit="1" customWidth="1"/>
    <col min="1564" max="1567" width="13.42578125" style="6" bestFit="1" customWidth="1"/>
    <col min="1568" max="1568" width="12.28515625" style="6" bestFit="1" customWidth="1"/>
    <col min="1569" max="1569" width="9.140625" style="6"/>
    <col min="1570" max="1570" width="17.7109375" style="6" bestFit="1" customWidth="1"/>
    <col min="1571" max="1792" width="9.140625" style="6"/>
    <col min="1793" max="1793" width="16.42578125" style="6" customWidth="1"/>
    <col min="1794" max="1794" width="7.140625" style="6" customWidth="1"/>
    <col min="1795" max="1795" width="9.28515625" style="6" bestFit="1" customWidth="1"/>
    <col min="1796" max="1796" width="7.140625" style="6" customWidth="1"/>
    <col min="1797" max="1797" width="8.85546875" style="6" bestFit="1" customWidth="1"/>
    <col min="1798" max="1798" width="9" style="6" bestFit="1" customWidth="1"/>
    <col min="1799" max="1803" width="7.140625" style="6" customWidth="1"/>
    <col min="1804" max="1804" width="7.85546875" style="6" bestFit="1" customWidth="1"/>
    <col min="1805" max="1805" width="7.140625" style="6" customWidth="1"/>
    <col min="1806" max="1806" width="8.28515625" style="6" customWidth="1"/>
    <col min="1807" max="1807" width="1.42578125" style="6" customWidth="1"/>
    <col min="1808" max="1808" width="24" style="6" customWidth="1"/>
    <col min="1809" max="1809" width="1.42578125" style="6" customWidth="1"/>
    <col min="1810" max="1810" width="4.42578125" style="6" bestFit="1" customWidth="1"/>
    <col min="1811" max="1811" width="9.140625" style="6"/>
    <col min="1812" max="1813" width="13.42578125" style="6" bestFit="1" customWidth="1"/>
    <col min="1814" max="1815" width="12.28515625" style="6" bestFit="1" customWidth="1"/>
    <col min="1816" max="1816" width="13.42578125" style="6" bestFit="1" customWidth="1"/>
    <col min="1817" max="1819" width="14.85546875" style="6" bestFit="1" customWidth="1"/>
    <col min="1820" max="1823" width="13.42578125" style="6" bestFit="1" customWidth="1"/>
    <col min="1824" max="1824" width="12.28515625" style="6" bestFit="1" customWidth="1"/>
    <col min="1825" max="1825" width="9.140625" style="6"/>
    <col min="1826" max="1826" width="17.7109375" style="6" bestFit="1" customWidth="1"/>
    <col min="1827" max="2048" width="9.140625" style="6"/>
    <col min="2049" max="2049" width="16.42578125" style="6" customWidth="1"/>
    <col min="2050" max="2050" width="7.140625" style="6" customWidth="1"/>
    <col min="2051" max="2051" width="9.28515625" style="6" bestFit="1" customWidth="1"/>
    <col min="2052" max="2052" width="7.140625" style="6" customWidth="1"/>
    <col min="2053" max="2053" width="8.85546875" style="6" bestFit="1" customWidth="1"/>
    <col min="2054" max="2054" width="9" style="6" bestFit="1" customWidth="1"/>
    <col min="2055" max="2059" width="7.140625" style="6" customWidth="1"/>
    <col min="2060" max="2060" width="7.85546875" style="6" bestFit="1" customWidth="1"/>
    <col min="2061" max="2061" width="7.140625" style="6" customWidth="1"/>
    <col min="2062" max="2062" width="8.28515625" style="6" customWidth="1"/>
    <col min="2063" max="2063" width="1.42578125" style="6" customWidth="1"/>
    <col min="2064" max="2064" width="24" style="6" customWidth="1"/>
    <col min="2065" max="2065" width="1.42578125" style="6" customWidth="1"/>
    <col min="2066" max="2066" width="4.42578125" style="6" bestFit="1" customWidth="1"/>
    <col min="2067" max="2067" width="9.140625" style="6"/>
    <col min="2068" max="2069" width="13.42578125" style="6" bestFit="1" customWidth="1"/>
    <col min="2070" max="2071" width="12.28515625" style="6" bestFit="1" customWidth="1"/>
    <col min="2072" max="2072" width="13.42578125" style="6" bestFit="1" customWidth="1"/>
    <col min="2073" max="2075" width="14.85546875" style="6" bestFit="1" customWidth="1"/>
    <col min="2076" max="2079" width="13.42578125" style="6" bestFit="1" customWidth="1"/>
    <col min="2080" max="2080" width="12.28515625" style="6" bestFit="1" customWidth="1"/>
    <col min="2081" max="2081" width="9.140625" style="6"/>
    <col min="2082" max="2082" width="17.7109375" style="6" bestFit="1" customWidth="1"/>
    <col min="2083" max="2304" width="9.140625" style="6"/>
    <col min="2305" max="2305" width="16.42578125" style="6" customWidth="1"/>
    <col min="2306" max="2306" width="7.140625" style="6" customWidth="1"/>
    <col min="2307" max="2307" width="9.28515625" style="6" bestFit="1" customWidth="1"/>
    <col min="2308" max="2308" width="7.140625" style="6" customWidth="1"/>
    <col min="2309" max="2309" width="8.85546875" style="6" bestFit="1" customWidth="1"/>
    <col min="2310" max="2310" width="9" style="6" bestFit="1" customWidth="1"/>
    <col min="2311" max="2315" width="7.140625" style="6" customWidth="1"/>
    <col min="2316" max="2316" width="7.85546875" style="6" bestFit="1" customWidth="1"/>
    <col min="2317" max="2317" width="7.140625" style="6" customWidth="1"/>
    <col min="2318" max="2318" width="8.28515625" style="6" customWidth="1"/>
    <col min="2319" max="2319" width="1.42578125" style="6" customWidth="1"/>
    <col min="2320" max="2320" width="24" style="6" customWidth="1"/>
    <col min="2321" max="2321" width="1.42578125" style="6" customWidth="1"/>
    <col min="2322" max="2322" width="4.42578125" style="6" bestFit="1" customWidth="1"/>
    <col min="2323" max="2323" width="9.140625" style="6"/>
    <col min="2324" max="2325" width="13.42578125" style="6" bestFit="1" customWidth="1"/>
    <col min="2326" max="2327" width="12.28515625" style="6" bestFit="1" customWidth="1"/>
    <col min="2328" max="2328" width="13.42578125" style="6" bestFit="1" customWidth="1"/>
    <col min="2329" max="2331" width="14.85546875" style="6" bestFit="1" customWidth="1"/>
    <col min="2332" max="2335" width="13.42578125" style="6" bestFit="1" customWidth="1"/>
    <col min="2336" max="2336" width="12.28515625" style="6" bestFit="1" customWidth="1"/>
    <col min="2337" max="2337" width="9.140625" style="6"/>
    <col min="2338" max="2338" width="17.7109375" style="6" bestFit="1" customWidth="1"/>
    <col min="2339" max="2560" width="9.140625" style="6"/>
    <col min="2561" max="2561" width="16.42578125" style="6" customWidth="1"/>
    <col min="2562" max="2562" width="7.140625" style="6" customWidth="1"/>
    <col min="2563" max="2563" width="9.28515625" style="6" bestFit="1" customWidth="1"/>
    <col min="2564" max="2564" width="7.140625" style="6" customWidth="1"/>
    <col min="2565" max="2565" width="8.85546875" style="6" bestFit="1" customWidth="1"/>
    <col min="2566" max="2566" width="9" style="6" bestFit="1" customWidth="1"/>
    <col min="2567" max="2571" width="7.140625" style="6" customWidth="1"/>
    <col min="2572" max="2572" width="7.85546875" style="6" bestFit="1" customWidth="1"/>
    <col min="2573" max="2573" width="7.140625" style="6" customWidth="1"/>
    <col min="2574" max="2574" width="8.28515625" style="6" customWidth="1"/>
    <col min="2575" max="2575" width="1.42578125" style="6" customWidth="1"/>
    <col min="2576" max="2576" width="24" style="6" customWidth="1"/>
    <col min="2577" max="2577" width="1.42578125" style="6" customWidth="1"/>
    <col min="2578" max="2578" width="4.42578125" style="6" bestFit="1" customWidth="1"/>
    <col min="2579" max="2579" width="9.140625" style="6"/>
    <col min="2580" max="2581" width="13.42578125" style="6" bestFit="1" customWidth="1"/>
    <col min="2582" max="2583" width="12.28515625" style="6" bestFit="1" customWidth="1"/>
    <col min="2584" max="2584" width="13.42578125" style="6" bestFit="1" customWidth="1"/>
    <col min="2585" max="2587" width="14.85546875" style="6" bestFit="1" customWidth="1"/>
    <col min="2588" max="2591" width="13.42578125" style="6" bestFit="1" customWidth="1"/>
    <col min="2592" max="2592" width="12.28515625" style="6" bestFit="1" customWidth="1"/>
    <col min="2593" max="2593" width="9.140625" style="6"/>
    <col min="2594" max="2594" width="17.7109375" style="6" bestFit="1" customWidth="1"/>
    <col min="2595" max="2816" width="9.140625" style="6"/>
    <col min="2817" max="2817" width="16.42578125" style="6" customWidth="1"/>
    <col min="2818" max="2818" width="7.140625" style="6" customWidth="1"/>
    <col min="2819" max="2819" width="9.28515625" style="6" bestFit="1" customWidth="1"/>
    <col min="2820" max="2820" width="7.140625" style="6" customWidth="1"/>
    <col min="2821" max="2821" width="8.85546875" style="6" bestFit="1" customWidth="1"/>
    <col min="2822" max="2822" width="9" style="6" bestFit="1" customWidth="1"/>
    <col min="2823" max="2827" width="7.140625" style="6" customWidth="1"/>
    <col min="2828" max="2828" width="7.85546875" style="6" bestFit="1" customWidth="1"/>
    <col min="2829" max="2829" width="7.140625" style="6" customWidth="1"/>
    <col min="2830" max="2830" width="8.28515625" style="6" customWidth="1"/>
    <col min="2831" max="2831" width="1.42578125" style="6" customWidth="1"/>
    <col min="2832" max="2832" width="24" style="6" customWidth="1"/>
    <col min="2833" max="2833" width="1.42578125" style="6" customWidth="1"/>
    <col min="2834" max="2834" width="4.42578125" style="6" bestFit="1" customWidth="1"/>
    <col min="2835" max="2835" width="9.140625" style="6"/>
    <col min="2836" max="2837" width="13.42578125" style="6" bestFit="1" customWidth="1"/>
    <col min="2838" max="2839" width="12.28515625" style="6" bestFit="1" customWidth="1"/>
    <col min="2840" max="2840" width="13.42578125" style="6" bestFit="1" customWidth="1"/>
    <col min="2841" max="2843" width="14.85546875" style="6" bestFit="1" customWidth="1"/>
    <col min="2844" max="2847" width="13.42578125" style="6" bestFit="1" customWidth="1"/>
    <col min="2848" max="2848" width="12.28515625" style="6" bestFit="1" customWidth="1"/>
    <col min="2849" max="2849" width="9.140625" style="6"/>
    <col min="2850" max="2850" width="17.7109375" style="6" bestFit="1" customWidth="1"/>
    <col min="2851" max="3072" width="9.140625" style="6"/>
    <col min="3073" max="3073" width="16.42578125" style="6" customWidth="1"/>
    <col min="3074" max="3074" width="7.140625" style="6" customWidth="1"/>
    <col min="3075" max="3075" width="9.28515625" style="6" bestFit="1" customWidth="1"/>
    <col min="3076" max="3076" width="7.140625" style="6" customWidth="1"/>
    <col min="3077" max="3077" width="8.85546875" style="6" bestFit="1" customWidth="1"/>
    <col min="3078" max="3078" width="9" style="6" bestFit="1" customWidth="1"/>
    <col min="3079" max="3083" width="7.140625" style="6" customWidth="1"/>
    <col min="3084" max="3084" width="7.85546875" style="6" bestFit="1" customWidth="1"/>
    <col min="3085" max="3085" width="7.140625" style="6" customWidth="1"/>
    <col min="3086" max="3086" width="8.28515625" style="6" customWidth="1"/>
    <col min="3087" max="3087" width="1.42578125" style="6" customWidth="1"/>
    <col min="3088" max="3088" width="24" style="6" customWidth="1"/>
    <col min="3089" max="3089" width="1.42578125" style="6" customWidth="1"/>
    <col min="3090" max="3090" width="4.42578125" style="6" bestFit="1" customWidth="1"/>
    <col min="3091" max="3091" width="9.140625" style="6"/>
    <col min="3092" max="3093" width="13.42578125" style="6" bestFit="1" customWidth="1"/>
    <col min="3094" max="3095" width="12.28515625" style="6" bestFit="1" customWidth="1"/>
    <col min="3096" max="3096" width="13.42578125" style="6" bestFit="1" customWidth="1"/>
    <col min="3097" max="3099" width="14.85546875" style="6" bestFit="1" customWidth="1"/>
    <col min="3100" max="3103" width="13.42578125" style="6" bestFit="1" customWidth="1"/>
    <col min="3104" max="3104" width="12.28515625" style="6" bestFit="1" customWidth="1"/>
    <col min="3105" max="3105" width="9.140625" style="6"/>
    <col min="3106" max="3106" width="17.7109375" style="6" bestFit="1" customWidth="1"/>
    <col min="3107" max="3328" width="9.140625" style="6"/>
    <col min="3329" max="3329" width="16.42578125" style="6" customWidth="1"/>
    <col min="3330" max="3330" width="7.140625" style="6" customWidth="1"/>
    <col min="3331" max="3331" width="9.28515625" style="6" bestFit="1" customWidth="1"/>
    <col min="3332" max="3332" width="7.140625" style="6" customWidth="1"/>
    <col min="3333" max="3333" width="8.85546875" style="6" bestFit="1" customWidth="1"/>
    <col min="3334" max="3334" width="9" style="6" bestFit="1" customWidth="1"/>
    <col min="3335" max="3339" width="7.140625" style="6" customWidth="1"/>
    <col min="3340" max="3340" width="7.85546875" style="6" bestFit="1" customWidth="1"/>
    <col min="3341" max="3341" width="7.140625" style="6" customWidth="1"/>
    <col min="3342" max="3342" width="8.28515625" style="6" customWidth="1"/>
    <col min="3343" max="3343" width="1.42578125" style="6" customWidth="1"/>
    <col min="3344" max="3344" width="24" style="6" customWidth="1"/>
    <col min="3345" max="3345" width="1.42578125" style="6" customWidth="1"/>
    <col min="3346" max="3346" width="4.42578125" style="6" bestFit="1" customWidth="1"/>
    <col min="3347" max="3347" width="9.140625" style="6"/>
    <col min="3348" max="3349" width="13.42578125" style="6" bestFit="1" customWidth="1"/>
    <col min="3350" max="3351" width="12.28515625" style="6" bestFit="1" customWidth="1"/>
    <col min="3352" max="3352" width="13.42578125" style="6" bestFit="1" customWidth="1"/>
    <col min="3353" max="3355" width="14.85546875" style="6" bestFit="1" customWidth="1"/>
    <col min="3356" max="3359" width="13.42578125" style="6" bestFit="1" customWidth="1"/>
    <col min="3360" max="3360" width="12.28515625" style="6" bestFit="1" customWidth="1"/>
    <col min="3361" max="3361" width="9.140625" style="6"/>
    <col min="3362" max="3362" width="17.7109375" style="6" bestFit="1" customWidth="1"/>
    <col min="3363" max="3584" width="9.140625" style="6"/>
    <col min="3585" max="3585" width="16.42578125" style="6" customWidth="1"/>
    <col min="3586" max="3586" width="7.140625" style="6" customWidth="1"/>
    <col min="3587" max="3587" width="9.28515625" style="6" bestFit="1" customWidth="1"/>
    <col min="3588" max="3588" width="7.140625" style="6" customWidth="1"/>
    <col min="3589" max="3589" width="8.85546875" style="6" bestFit="1" customWidth="1"/>
    <col min="3590" max="3590" width="9" style="6" bestFit="1" customWidth="1"/>
    <col min="3591" max="3595" width="7.140625" style="6" customWidth="1"/>
    <col min="3596" max="3596" width="7.85546875" style="6" bestFit="1" customWidth="1"/>
    <col min="3597" max="3597" width="7.140625" style="6" customWidth="1"/>
    <col min="3598" max="3598" width="8.28515625" style="6" customWidth="1"/>
    <col min="3599" max="3599" width="1.42578125" style="6" customWidth="1"/>
    <col min="3600" max="3600" width="24" style="6" customWidth="1"/>
    <col min="3601" max="3601" width="1.42578125" style="6" customWidth="1"/>
    <col min="3602" max="3602" width="4.42578125" style="6" bestFit="1" customWidth="1"/>
    <col min="3603" max="3603" width="9.140625" style="6"/>
    <col min="3604" max="3605" width="13.42578125" style="6" bestFit="1" customWidth="1"/>
    <col min="3606" max="3607" width="12.28515625" style="6" bestFit="1" customWidth="1"/>
    <col min="3608" max="3608" width="13.42578125" style="6" bestFit="1" customWidth="1"/>
    <col min="3609" max="3611" width="14.85546875" style="6" bestFit="1" customWidth="1"/>
    <col min="3612" max="3615" width="13.42578125" style="6" bestFit="1" customWidth="1"/>
    <col min="3616" max="3616" width="12.28515625" style="6" bestFit="1" customWidth="1"/>
    <col min="3617" max="3617" width="9.140625" style="6"/>
    <col min="3618" max="3618" width="17.7109375" style="6" bestFit="1" customWidth="1"/>
    <col min="3619" max="3840" width="9.140625" style="6"/>
    <col min="3841" max="3841" width="16.42578125" style="6" customWidth="1"/>
    <col min="3842" max="3842" width="7.140625" style="6" customWidth="1"/>
    <col min="3843" max="3843" width="9.28515625" style="6" bestFit="1" customWidth="1"/>
    <col min="3844" max="3844" width="7.140625" style="6" customWidth="1"/>
    <col min="3845" max="3845" width="8.85546875" style="6" bestFit="1" customWidth="1"/>
    <col min="3846" max="3846" width="9" style="6" bestFit="1" customWidth="1"/>
    <col min="3847" max="3851" width="7.140625" style="6" customWidth="1"/>
    <col min="3852" max="3852" width="7.85546875" style="6" bestFit="1" customWidth="1"/>
    <col min="3853" max="3853" width="7.140625" style="6" customWidth="1"/>
    <col min="3854" max="3854" width="8.28515625" style="6" customWidth="1"/>
    <col min="3855" max="3855" width="1.42578125" style="6" customWidth="1"/>
    <col min="3856" max="3856" width="24" style="6" customWidth="1"/>
    <col min="3857" max="3857" width="1.42578125" style="6" customWidth="1"/>
    <col min="3858" max="3858" width="4.42578125" style="6" bestFit="1" customWidth="1"/>
    <col min="3859" max="3859" width="9.140625" style="6"/>
    <col min="3860" max="3861" width="13.42578125" style="6" bestFit="1" customWidth="1"/>
    <col min="3862" max="3863" width="12.28515625" style="6" bestFit="1" customWidth="1"/>
    <col min="3864" max="3864" width="13.42578125" style="6" bestFit="1" customWidth="1"/>
    <col min="3865" max="3867" width="14.85546875" style="6" bestFit="1" customWidth="1"/>
    <col min="3868" max="3871" width="13.42578125" style="6" bestFit="1" customWidth="1"/>
    <col min="3872" max="3872" width="12.28515625" style="6" bestFit="1" customWidth="1"/>
    <col min="3873" max="3873" width="9.140625" style="6"/>
    <col min="3874" max="3874" width="17.7109375" style="6" bestFit="1" customWidth="1"/>
    <col min="3875" max="4096" width="9.140625" style="6"/>
    <col min="4097" max="4097" width="16.42578125" style="6" customWidth="1"/>
    <col min="4098" max="4098" width="7.140625" style="6" customWidth="1"/>
    <col min="4099" max="4099" width="9.28515625" style="6" bestFit="1" customWidth="1"/>
    <col min="4100" max="4100" width="7.140625" style="6" customWidth="1"/>
    <col min="4101" max="4101" width="8.85546875" style="6" bestFit="1" customWidth="1"/>
    <col min="4102" max="4102" width="9" style="6" bestFit="1" customWidth="1"/>
    <col min="4103" max="4107" width="7.140625" style="6" customWidth="1"/>
    <col min="4108" max="4108" width="7.85546875" style="6" bestFit="1" customWidth="1"/>
    <col min="4109" max="4109" width="7.140625" style="6" customWidth="1"/>
    <col min="4110" max="4110" width="8.28515625" style="6" customWidth="1"/>
    <col min="4111" max="4111" width="1.42578125" style="6" customWidth="1"/>
    <col min="4112" max="4112" width="24" style="6" customWidth="1"/>
    <col min="4113" max="4113" width="1.42578125" style="6" customWidth="1"/>
    <col min="4114" max="4114" width="4.42578125" style="6" bestFit="1" customWidth="1"/>
    <col min="4115" max="4115" width="9.140625" style="6"/>
    <col min="4116" max="4117" width="13.42578125" style="6" bestFit="1" customWidth="1"/>
    <col min="4118" max="4119" width="12.28515625" style="6" bestFit="1" customWidth="1"/>
    <col min="4120" max="4120" width="13.42578125" style="6" bestFit="1" customWidth="1"/>
    <col min="4121" max="4123" width="14.85546875" style="6" bestFit="1" customWidth="1"/>
    <col min="4124" max="4127" width="13.42578125" style="6" bestFit="1" customWidth="1"/>
    <col min="4128" max="4128" width="12.28515625" style="6" bestFit="1" customWidth="1"/>
    <col min="4129" max="4129" width="9.140625" style="6"/>
    <col min="4130" max="4130" width="17.7109375" style="6" bestFit="1" customWidth="1"/>
    <col min="4131" max="4352" width="9.140625" style="6"/>
    <col min="4353" max="4353" width="16.42578125" style="6" customWidth="1"/>
    <col min="4354" max="4354" width="7.140625" style="6" customWidth="1"/>
    <col min="4355" max="4355" width="9.28515625" style="6" bestFit="1" customWidth="1"/>
    <col min="4356" max="4356" width="7.140625" style="6" customWidth="1"/>
    <col min="4357" max="4357" width="8.85546875" style="6" bestFit="1" customWidth="1"/>
    <col min="4358" max="4358" width="9" style="6" bestFit="1" customWidth="1"/>
    <col min="4359" max="4363" width="7.140625" style="6" customWidth="1"/>
    <col min="4364" max="4364" width="7.85546875" style="6" bestFit="1" customWidth="1"/>
    <col min="4365" max="4365" width="7.140625" style="6" customWidth="1"/>
    <col min="4366" max="4366" width="8.28515625" style="6" customWidth="1"/>
    <col min="4367" max="4367" width="1.42578125" style="6" customWidth="1"/>
    <col min="4368" max="4368" width="24" style="6" customWidth="1"/>
    <col min="4369" max="4369" width="1.42578125" style="6" customWidth="1"/>
    <col min="4370" max="4370" width="4.42578125" style="6" bestFit="1" customWidth="1"/>
    <col min="4371" max="4371" width="9.140625" style="6"/>
    <col min="4372" max="4373" width="13.42578125" style="6" bestFit="1" customWidth="1"/>
    <col min="4374" max="4375" width="12.28515625" style="6" bestFit="1" customWidth="1"/>
    <col min="4376" max="4376" width="13.42578125" style="6" bestFit="1" customWidth="1"/>
    <col min="4377" max="4379" width="14.85546875" style="6" bestFit="1" customWidth="1"/>
    <col min="4380" max="4383" width="13.42578125" style="6" bestFit="1" customWidth="1"/>
    <col min="4384" max="4384" width="12.28515625" style="6" bestFit="1" customWidth="1"/>
    <col min="4385" max="4385" width="9.140625" style="6"/>
    <col min="4386" max="4386" width="17.7109375" style="6" bestFit="1" customWidth="1"/>
    <col min="4387" max="4608" width="9.140625" style="6"/>
    <col min="4609" max="4609" width="16.42578125" style="6" customWidth="1"/>
    <col min="4610" max="4610" width="7.140625" style="6" customWidth="1"/>
    <col min="4611" max="4611" width="9.28515625" style="6" bestFit="1" customWidth="1"/>
    <col min="4612" max="4612" width="7.140625" style="6" customWidth="1"/>
    <col min="4613" max="4613" width="8.85546875" style="6" bestFit="1" customWidth="1"/>
    <col min="4614" max="4614" width="9" style="6" bestFit="1" customWidth="1"/>
    <col min="4615" max="4619" width="7.140625" style="6" customWidth="1"/>
    <col min="4620" max="4620" width="7.85546875" style="6" bestFit="1" customWidth="1"/>
    <col min="4621" max="4621" width="7.140625" style="6" customWidth="1"/>
    <col min="4622" max="4622" width="8.28515625" style="6" customWidth="1"/>
    <col min="4623" max="4623" width="1.42578125" style="6" customWidth="1"/>
    <col min="4624" max="4624" width="24" style="6" customWidth="1"/>
    <col min="4625" max="4625" width="1.42578125" style="6" customWidth="1"/>
    <col min="4626" max="4626" width="4.42578125" style="6" bestFit="1" customWidth="1"/>
    <col min="4627" max="4627" width="9.140625" style="6"/>
    <col min="4628" max="4629" width="13.42578125" style="6" bestFit="1" customWidth="1"/>
    <col min="4630" max="4631" width="12.28515625" style="6" bestFit="1" customWidth="1"/>
    <col min="4632" max="4632" width="13.42578125" style="6" bestFit="1" customWidth="1"/>
    <col min="4633" max="4635" width="14.85546875" style="6" bestFit="1" customWidth="1"/>
    <col min="4636" max="4639" width="13.42578125" style="6" bestFit="1" customWidth="1"/>
    <col min="4640" max="4640" width="12.28515625" style="6" bestFit="1" customWidth="1"/>
    <col min="4641" max="4641" width="9.140625" style="6"/>
    <col min="4642" max="4642" width="17.7109375" style="6" bestFit="1" customWidth="1"/>
    <col min="4643" max="4864" width="9.140625" style="6"/>
    <col min="4865" max="4865" width="16.42578125" style="6" customWidth="1"/>
    <col min="4866" max="4866" width="7.140625" style="6" customWidth="1"/>
    <col min="4867" max="4867" width="9.28515625" style="6" bestFit="1" customWidth="1"/>
    <col min="4868" max="4868" width="7.140625" style="6" customWidth="1"/>
    <col min="4869" max="4869" width="8.85546875" style="6" bestFit="1" customWidth="1"/>
    <col min="4870" max="4870" width="9" style="6" bestFit="1" customWidth="1"/>
    <col min="4871" max="4875" width="7.140625" style="6" customWidth="1"/>
    <col min="4876" max="4876" width="7.85546875" style="6" bestFit="1" customWidth="1"/>
    <col min="4877" max="4877" width="7.140625" style="6" customWidth="1"/>
    <col min="4878" max="4878" width="8.28515625" style="6" customWidth="1"/>
    <col min="4879" max="4879" width="1.42578125" style="6" customWidth="1"/>
    <col min="4880" max="4880" width="24" style="6" customWidth="1"/>
    <col min="4881" max="4881" width="1.42578125" style="6" customWidth="1"/>
    <col min="4882" max="4882" width="4.42578125" style="6" bestFit="1" customWidth="1"/>
    <col min="4883" max="4883" width="9.140625" style="6"/>
    <col min="4884" max="4885" width="13.42578125" style="6" bestFit="1" customWidth="1"/>
    <col min="4886" max="4887" width="12.28515625" style="6" bestFit="1" customWidth="1"/>
    <col min="4888" max="4888" width="13.42578125" style="6" bestFit="1" customWidth="1"/>
    <col min="4889" max="4891" width="14.85546875" style="6" bestFit="1" customWidth="1"/>
    <col min="4892" max="4895" width="13.42578125" style="6" bestFit="1" customWidth="1"/>
    <col min="4896" max="4896" width="12.28515625" style="6" bestFit="1" customWidth="1"/>
    <col min="4897" max="4897" width="9.140625" style="6"/>
    <col min="4898" max="4898" width="17.7109375" style="6" bestFit="1" customWidth="1"/>
    <col min="4899" max="5120" width="9.140625" style="6"/>
    <col min="5121" max="5121" width="16.42578125" style="6" customWidth="1"/>
    <col min="5122" max="5122" width="7.140625" style="6" customWidth="1"/>
    <col min="5123" max="5123" width="9.28515625" style="6" bestFit="1" customWidth="1"/>
    <col min="5124" max="5124" width="7.140625" style="6" customWidth="1"/>
    <col min="5125" max="5125" width="8.85546875" style="6" bestFit="1" customWidth="1"/>
    <col min="5126" max="5126" width="9" style="6" bestFit="1" customWidth="1"/>
    <col min="5127" max="5131" width="7.140625" style="6" customWidth="1"/>
    <col min="5132" max="5132" width="7.85546875" style="6" bestFit="1" customWidth="1"/>
    <col min="5133" max="5133" width="7.140625" style="6" customWidth="1"/>
    <col min="5134" max="5134" width="8.28515625" style="6" customWidth="1"/>
    <col min="5135" max="5135" width="1.42578125" style="6" customWidth="1"/>
    <col min="5136" max="5136" width="24" style="6" customWidth="1"/>
    <col min="5137" max="5137" width="1.42578125" style="6" customWidth="1"/>
    <col min="5138" max="5138" width="4.42578125" style="6" bestFit="1" customWidth="1"/>
    <col min="5139" max="5139" width="9.140625" style="6"/>
    <col min="5140" max="5141" width="13.42578125" style="6" bestFit="1" customWidth="1"/>
    <col min="5142" max="5143" width="12.28515625" style="6" bestFit="1" customWidth="1"/>
    <col min="5144" max="5144" width="13.42578125" style="6" bestFit="1" customWidth="1"/>
    <col min="5145" max="5147" width="14.85546875" style="6" bestFit="1" customWidth="1"/>
    <col min="5148" max="5151" width="13.42578125" style="6" bestFit="1" customWidth="1"/>
    <col min="5152" max="5152" width="12.28515625" style="6" bestFit="1" customWidth="1"/>
    <col min="5153" max="5153" width="9.140625" style="6"/>
    <col min="5154" max="5154" width="17.7109375" style="6" bestFit="1" customWidth="1"/>
    <col min="5155" max="5376" width="9.140625" style="6"/>
    <col min="5377" max="5377" width="16.42578125" style="6" customWidth="1"/>
    <col min="5378" max="5378" width="7.140625" style="6" customWidth="1"/>
    <col min="5379" max="5379" width="9.28515625" style="6" bestFit="1" customWidth="1"/>
    <col min="5380" max="5380" width="7.140625" style="6" customWidth="1"/>
    <col min="5381" max="5381" width="8.85546875" style="6" bestFit="1" customWidth="1"/>
    <col min="5382" max="5382" width="9" style="6" bestFit="1" customWidth="1"/>
    <col min="5383" max="5387" width="7.140625" style="6" customWidth="1"/>
    <col min="5388" max="5388" width="7.85546875" style="6" bestFit="1" customWidth="1"/>
    <col min="5389" max="5389" width="7.140625" style="6" customWidth="1"/>
    <col min="5390" max="5390" width="8.28515625" style="6" customWidth="1"/>
    <col min="5391" max="5391" width="1.42578125" style="6" customWidth="1"/>
    <col min="5392" max="5392" width="24" style="6" customWidth="1"/>
    <col min="5393" max="5393" width="1.42578125" style="6" customWidth="1"/>
    <col min="5394" max="5394" width="4.42578125" style="6" bestFit="1" customWidth="1"/>
    <col min="5395" max="5395" width="9.140625" style="6"/>
    <col min="5396" max="5397" width="13.42578125" style="6" bestFit="1" customWidth="1"/>
    <col min="5398" max="5399" width="12.28515625" style="6" bestFit="1" customWidth="1"/>
    <col min="5400" max="5400" width="13.42578125" style="6" bestFit="1" customWidth="1"/>
    <col min="5401" max="5403" width="14.85546875" style="6" bestFit="1" customWidth="1"/>
    <col min="5404" max="5407" width="13.42578125" style="6" bestFit="1" customWidth="1"/>
    <col min="5408" max="5408" width="12.28515625" style="6" bestFit="1" customWidth="1"/>
    <col min="5409" max="5409" width="9.140625" style="6"/>
    <col min="5410" max="5410" width="17.7109375" style="6" bestFit="1" customWidth="1"/>
    <col min="5411" max="5632" width="9.140625" style="6"/>
    <col min="5633" max="5633" width="16.42578125" style="6" customWidth="1"/>
    <col min="5634" max="5634" width="7.140625" style="6" customWidth="1"/>
    <col min="5635" max="5635" width="9.28515625" style="6" bestFit="1" customWidth="1"/>
    <col min="5636" max="5636" width="7.140625" style="6" customWidth="1"/>
    <col min="5637" max="5637" width="8.85546875" style="6" bestFit="1" customWidth="1"/>
    <col min="5638" max="5638" width="9" style="6" bestFit="1" customWidth="1"/>
    <col min="5639" max="5643" width="7.140625" style="6" customWidth="1"/>
    <col min="5644" max="5644" width="7.85546875" style="6" bestFit="1" customWidth="1"/>
    <col min="5645" max="5645" width="7.140625" style="6" customWidth="1"/>
    <col min="5646" max="5646" width="8.28515625" style="6" customWidth="1"/>
    <col min="5647" max="5647" width="1.42578125" style="6" customWidth="1"/>
    <col min="5648" max="5648" width="24" style="6" customWidth="1"/>
    <col min="5649" max="5649" width="1.42578125" style="6" customWidth="1"/>
    <col min="5650" max="5650" width="4.42578125" style="6" bestFit="1" customWidth="1"/>
    <col min="5651" max="5651" width="9.140625" style="6"/>
    <col min="5652" max="5653" width="13.42578125" style="6" bestFit="1" customWidth="1"/>
    <col min="5654" max="5655" width="12.28515625" style="6" bestFit="1" customWidth="1"/>
    <col min="5656" max="5656" width="13.42578125" style="6" bestFit="1" customWidth="1"/>
    <col min="5657" max="5659" width="14.85546875" style="6" bestFit="1" customWidth="1"/>
    <col min="5660" max="5663" width="13.42578125" style="6" bestFit="1" customWidth="1"/>
    <col min="5664" max="5664" width="12.28515625" style="6" bestFit="1" customWidth="1"/>
    <col min="5665" max="5665" width="9.140625" style="6"/>
    <col min="5666" max="5666" width="17.7109375" style="6" bestFit="1" customWidth="1"/>
    <col min="5667" max="5888" width="9.140625" style="6"/>
    <col min="5889" max="5889" width="16.42578125" style="6" customWidth="1"/>
    <col min="5890" max="5890" width="7.140625" style="6" customWidth="1"/>
    <col min="5891" max="5891" width="9.28515625" style="6" bestFit="1" customWidth="1"/>
    <col min="5892" max="5892" width="7.140625" style="6" customWidth="1"/>
    <col min="5893" max="5893" width="8.85546875" style="6" bestFit="1" customWidth="1"/>
    <col min="5894" max="5894" width="9" style="6" bestFit="1" customWidth="1"/>
    <col min="5895" max="5899" width="7.140625" style="6" customWidth="1"/>
    <col min="5900" max="5900" width="7.85546875" style="6" bestFit="1" customWidth="1"/>
    <col min="5901" max="5901" width="7.140625" style="6" customWidth="1"/>
    <col min="5902" max="5902" width="8.28515625" style="6" customWidth="1"/>
    <col min="5903" max="5903" width="1.42578125" style="6" customWidth="1"/>
    <col min="5904" max="5904" width="24" style="6" customWidth="1"/>
    <col min="5905" max="5905" width="1.42578125" style="6" customWidth="1"/>
    <col min="5906" max="5906" width="4.42578125" style="6" bestFit="1" customWidth="1"/>
    <col min="5907" max="5907" width="9.140625" style="6"/>
    <col min="5908" max="5909" width="13.42578125" style="6" bestFit="1" customWidth="1"/>
    <col min="5910" max="5911" width="12.28515625" style="6" bestFit="1" customWidth="1"/>
    <col min="5912" max="5912" width="13.42578125" style="6" bestFit="1" customWidth="1"/>
    <col min="5913" max="5915" width="14.85546875" style="6" bestFit="1" customWidth="1"/>
    <col min="5916" max="5919" width="13.42578125" style="6" bestFit="1" customWidth="1"/>
    <col min="5920" max="5920" width="12.28515625" style="6" bestFit="1" customWidth="1"/>
    <col min="5921" max="5921" width="9.140625" style="6"/>
    <col min="5922" max="5922" width="17.7109375" style="6" bestFit="1" customWidth="1"/>
    <col min="5923" max="6144" width="9.140625" style="6"/>
    <col min="6145" max="6145" width="16.42578125" style="6" customWidth="1"/>
    <col min="6146" max="6146" width="7.140625" style="6" customWidth="1"/>
    <col min="6147" max="6147" width="9.28515625" style="6" bestFit="1" customWidth="1"/>
    <col min="6148" max="6148" width="7.140625" style="6" customWidth="1"/>
    <col min="6149" max="6149" width="8.85546875" style="6" bestFit="1" customWidth="1"/>
    <col min="6150" max="6150" width="9" style="6" bestFit="1" customWidth="1"/>
    <col min="6151" max="6155" width="7.140625" style="6" customWidth="1"/>
    <col min="6156" max="6156" width="7.85546875" style="6" bestFit="1" customWidth="1"/>
    <col min="6157" max="6157" width="7.140625" style="6" customWidth="1"/>
    <col min="6158" max="6158" width="8.28515625" style="6" customWidth="1"/>
    <col min="6159" max="6159" width="1.42578125" style="6" customWidth="1"/>
    <col min="6160" max="6160" width="24" style="6" customWidth="1"/>
    <col min="6161" max="6161" width="1.42578125" style="6" customWidth="1"/>
    <col min="6162" max="6162" width="4.42578125" style="6" bestFit="1" customWidth="1"/>
    <col min="6163" max="6163" width="9.140625" style="6"/>
    <col min="6164" max="6165" width="13.42578125" style="6" bestFit="1" customWidth="1"/>
    <col min="6166" max="6167" width="12.28515625" style="6" bestFit="1" customWidth="1"/>
    <col min="6168" max="6168" width="13.42578125" style="6" bestFit="1" customWidth="1"/>
    <col min="6169" max="6171" width="14.85546875" style="6" bestFit="1" customWidth="1"/>
    <col min="6172" max="6175" width="13.42578125" style="6" bestFit="1" customWidth="1"/>
    <col min="6176" max="6176" width="12.28515625" style="6" bestFit="1" customWidth="1"/>
    <col min="6177" max="6177" width="9.140625" style="6"/>
    <col min="6178" max="6178" width="17.7109375" style="6" bestFit="1" customWidth="1"/>
    <col min="6179" max="6400" width="9.140625" style="6"/>
    <col min="6401" max="6401" width="16.42578125" style="6" customWidth="1"/>
    <col min="6402" max="6402" width="7.140625" style="6" customWidth="1"/>
    <col min="6403" max="6403" width="9.28515625" style="6" bestFit="1" customWidth="1"/>
    <col min="6404" max="6404" width="7.140625" style="6" customWidth="1"/>
    <col min="6405" max="6405" width="8.85546875" style="6" bestFit="1" customWidth="1"/>
    <col min="6406" max="6406" width="9" style="6" bestFit="1" customWidth="1"/>
    <col min="6407" max="6411" width="7.140625" style="6" customWidth="1"/>
    <col min="6412" max="6412" width="7.85546875" style="6" bestFit="1" customWidth="1"/>
    <col min="6413" max="6413" width="7.140625" style="6" customWidth="1"/>
    <col min="6414" max="6414" width="8.28515625" style="6" customWidth="1"/>
    <col min="6415" max="6415" width="1.42578125" style="6" customWidth="1"/>
    <col min="6416" max="6416" width="24" style="6" customWidth="1"/>
    <col min="6417" max="6417" width="1.42578125" style="6" customWidth="1"/>
    <col min="6418" max="6418" width="4.42578125" style="6" bestFit="1" customWidth="1"/>
    <col min="6419" max="6419" width="9.140625" style="6"/>
    <col min="6420" max="6421" width="13.42578125" style="6" bestFit="1" customWidth="1"/>
    <col min="6422" max="6423" width="12.28515625" style="6" bestFit="1" customWidth="1"/>
    <col min="6424" max="6424" width="13.42578125" style="6" bestFit="1" customWidth="1"/>
    <col min="6425" max="6427" width="14.85546875" style="6" bestFit="1" customWidth="1"/>
    <col min="6428" max="6431" width="13.42578125" style="6" bestFit="1" customWidth="1"/>
    <col min="6432" max="6432" width="12.28515625" style="6" bestFit="1" customWidth="1"/>
    <col min="6433" max="6433" width="9.140625" style="6"/>
    <col min="6434" max="6434" width="17.7109375" style="6" bestFit="1" customWidth="1"/>
    <col min="6435" max="6656" width="9.140625" style="6"/>
    <col min="6657" max="6657" width="16.42578125" style="6" customWidth="1"/>
    <col min="6658" max="6658" width="7.140625" style="6" customWidth="1"/>
    <col min="6659" max="6659" width="9.28515625" style="6" bestFit="1" customWidth="1"/>
    <col min="6660" max="6660" width="7.140625" style="6" customWidth="1"/>
    <col min="6661" max="6661" width="8.85546875" style="6" bestFit="1" customWidth="1"/>
    <col min="6662" max="6662" width="9" style="6" bestFit="1" customWidth="1"/>
    <col min="6663" max="6667" width="7.140625" style="6" customWidth="1"/>
    <col min="6668" max="6668" width="7.85546875" style="6" bestFit="1" customWidth="1"/>
    <col min="6669" max="6669" width="7.140625" style="6" customWidth="1"/>
    <col min="6670" max="6670" width="8.28515625" style="6" customWidth="1"/>
    <col min="6671" max="6671" width="1.42578125" style="6" customWidth="1"/>
    <col min="6672" max="6672" width="24" style="6" customWidth="1"/>
    <col min="6673" max="6673" width="1.42578125" style="6" customWidth="1"/>
    <col min="6674" max="6674" width="4.42578125" style="6" bestFit="1" customWidth="1"/>
    <col min="6675" max="6675" width="9.140625" style="6"/>
    <col min="6676" max="6677" width="13.42578125" style="6" bestFit="1" customWidth="1"/>
    <col min="6678" max="6679" width="12.28515625" style="6" bestFit="1" customWidth="1"/>
    <col min="6680" max="6680" width="13.42578125" style="6" bestFit="1" customWidth="1"/>
    <col min="6681" max="6683" width="14.85546875" style="6" bestFit="1" customWidth="1"/>
    <col min="6684" max="6687" width="13.42578125" style="6" bestFit="1" customWidth="1"/>
    <col min="6688" max="6688" width="12.28515625" style="6" bestFit="1" customWidth="1"/>
    <col min="6689" max="6689" width="9.140625" style="6"/>
    <col min="6690" max="6690" width="17.7109375" style="6" bestFit="1" customWidth="1"/>
    <col min="6691" max="6912" width="9.140625" style="6"/>
    <col min="6913" max="6913" width="16.42578125" style="6" customWidth="1"/>
    <col min="6914" max="6914" width="7.140625" style="6" customWidth="1"/>
    <col min="6915" max="6915" width="9.28515625" style="6" bestFit="1" customWidth="1"/>
    <col min="6916" max="6916" width="7.140625" style="6" customWidth="1"/>
    <col min="6917" max="6917" width="8.85546875" style="6" bestFit="1" customWidth="1"/>
    <col min="6918" max="6918" width="9" style="6" bestFit="1" customWidth="1"/>
    <col min="6919" max="6923" width="7.140625" style="6" customWidth="1"/>
    <col min="6924" max="6924" width="7.85546875" style="6" bestFit="1" customWidth="1"/>
    <col min="6925" max="6925" width="7.140625" style="6" customWidth="1"/>
    <col min="6926" max="6926" width="8.28515625" style="6" customWidth="1"/>
    <col min="6927" max="6927" width="1.42578125" style="6" customWidth="1"/>
    <col min="6928" max="6928" width="24" style="6" customWidth="1"/>
    <col min="6929" max="6929" width="1.42578125" style="6" customWidth="1"/>
    <col min="6930" max="6930" width="4.42578125" style="6" bestFit="1" customWidth="1"/>
    <col min="6931" max="6931" width="9.140625" style="6"/>
    <col min="6932" max="6933" width="13.42578125" style="6" bestFit="1" customWidth="1"/>
    <col min="6934" max="6935" width="12.28515625" style="6" bestFit="1" customWidth="1"/>
    <col min="6936" max="6936" width="13.42578125" style="6" bestFit="1" customWidth="1"/>
    <col min="6937" max="6939" width="14.85546875" style="6" bestFit="1" customWidth="1"/>
    <col min="6940" max="6943" width="13.42578125" style="6" bestFit="1" customWidth="1"/>
    <col min="6944" max="6944" width="12.28515625" style="6" bestFit="1" customWidth="1"/>
    <col min="6945" max="6945" width="9.140625" style="6"/>
    <col min="6946" max="6946" width="17.7109375" style="6" bestFit="1" customWidth="1"/>
    <col min="6947" max="7168" width="9.140625" style="6"/>
    <col min="7169" max="7169" width="16.42578125" style="6" customWidth="1"/>
    <col min="7170" max="7170" width="7.140625" style="6" customWidth="1"/>
    <col min="7171" max="7171" width="9.28515625" style="6" bestFit="1" customWidth="1"/>
    <col min="7172" max="7172" width="7.140625" style="6" customWidth="1"/>
    <col min="7173" max="7173" width="8.85546875" style="6" bestFit="1" customWidth="1"/>
    <col min="7174" max="7174" width="9" style="6" bestFit="1" customWidth="1"/>
    <col min="7175" max="7179" width="7.140625" style="6" customWidth="1"/>
    <col min="7180" max="7180" width="7.85546875" style="6" bestFit="1" customWidth="1"/>
    <col min="7181" max="7181" width="7.140625" style="6" customWidth="1"/>
    <col min="7182" max="7182" width="8.28515625" style="6" customWidth="1"/>
    <col min="7183" max="7183" width="1.42578125" style="6" customWidth="1"/>
    <col min="7184" max="7184" width="24" style="6" customWidth="1"/>
    <col min="7185" max="7185" width="1.42578125" style="6" customWidth="1"/>
    <col min="7186" max="7186" width="4.42578125" style="6" bestFit="1" customWidth="1"/>
    <col min="7187" max="7187" width="9.140625" style="6"/>
    <col min="7188" max="7189" width="13.42578125" style="6" bestFit="1" customWidth="1"/>
    <col min="7190" max="7191" width="12.28515625" style="6" bestFit="1" customWidth="1"/>
    <col min="7192" max="7192" width="13.42578125" style="6" bestFit="1" customWidth="1"/>
    <col min="7193" max="7195" width="14.85546875" style="6" bestFit="1" customWidth="1"/>
    <col min="7196" max="7199" width="13.42578125" style="6" bestFit="1" customWidth="1"/>
    <col min="7200" max="7200" width="12.28515625" style="6" bestFit="1" customWidth="1"/>
    <col min="7201" max="7201" width="9.140625" style="6"/>
    <col min="7202" max="7202" width="17.7109375" style="6" bestFit="1" customWidth="1"/>
    <col min="7203" max="7424" width="9.140625" style="6"/>
    <col min="7425" max="7425" width="16.42578125" style="6" customWidth="1"/>
    <col min="7426" max="7426" width="7.140625" style="6" customWidth="1"/>
    <col min="7427" max="7427" width="9.28515625" style="6" bestFit="1" customWidth="1"/>
    <col min="7428" max="7428" width="7.140625" style="6" customWidth="1"/>
    <col min="7429" max="7429" width="8.85546875" style="6" bestFit="1" customWidth="1"/>
    <col min="7430" max="7430" width="9" style="6" bestFit="1" customWidth="1"/>
    <col min="7431" max="7435" width="7.140625" style="6" customWidth="1"/>
    <col min="7436" max="7436" width="7.85546875" style="6" bestFit="1" customWidth="1"/>
    <col min="7437" max="7437" width="7.140625" style="6" customWidth="1"/>
    <col min="7438" max="7438" width="8.28515625" style="6" customWidth="1"/>
    <col min="7439" max="7439" width="1.42578125" style="6" customWidth="1"/>
    <col min="7440" max="7440" width="24" style="6" customWidth="1"/>
    <col min="7441" max="7441" width="1.42578125" style="6" customWidth="1"/>
    <col min="7442" max="7442" width="4.42578125" style="6" bestFit="1" customWidth="1"/>
    <col min="7443" max="7443" width="9.140625" style="6"/>
    <col min="7444" max="7445" width="13.42578125" style="6" bestFit="1" customWidth="1"/>
    <col min="7446" max="7447" width="12.28515625" style="6" bestFit="1" customWidth="1"/>
    <col min="7448" max="7448" width="13.42578125" style="6" bestFit="1" customWidth="1"/>
    <col min="7449" max="7451" width="14.85546875" style="6" bestFit="1" customWidth="1"/>
    <col min="7452" max="7455" width="13.42578125" style="6" bestFit="1" customWidth="1"/>
    <col min="7456" max="7456" width="12.28515625" style="6" bestFit="1" customWidth="1"/>
    <col min="7457" max="7457" width="9.140625" style="6"/>
    <col min="7458" max="7458" width="17.7109375" style="6" bestFit="1" customWidth="1"/>
    <col min="7459" max="7680" width="9.140625" style="6"/>
    <col min="7681" max="7681" width="16.42578125" style="6" customWidth="1"/>
    <col min="7682" max="7682" width="7.140625" style="6" customWidth="1"/>
    <col min="7683" max="7683" width="9.28515625" style="6" bestFit="1" customWidth="1"/>
    <col min="7684" max="7684" width="7.140625" style="6" customWidth="1"/>
    <col min="7685" max="7685" width="8.85546875" style="6" bestFit="1" customWidth="1"/>
    <col min="7686" max="7686" width="9" style="6" bestFit="1" customWidth="1"/>
    <col min="7687" max="7691" width="7.140625" style="6" customWidth="1"/>
    <col min="7692" max="7692" width="7.85546875" style="6" bestFit="1" customWidth="1"/>
    <col min="7693" max="7693" width="7.140625" style="6" customWidth="1"/>
    <col min="7694" max="7694" width="8.28515625" style="6" customWidth="1"/>
    <col min="7695" max="7695" width="1.42578125" style="6" customWidth="1"/>
    <col min="7696" max="7696" width="24" style="6" customWidth="1"/>
    <col min="7697" max="7697" width="1.42578125" style="6" customWidth="1"/>
    <col min="7698" max="7698" width="4.42578125" style="6" bestFit="1" customWidth="1"/>
    <col min="7699" max="7699" width="9.140625" style="6"/>
    <col min="7700" max="7701" width="13.42578125" style="6" bestFit="1" customWidth="1"/>
    <col min="7702" max="7703" width="12.28515625" style="6" bestFit="1" customWidth="1"/>
    <col min="7704" max="7704" width="13.42578125" style="6" bestFit="1" customWidth="1"/>
    <col min="7705" max="7707" width="14.85546875" style="6" bestFit="1" customWidth="1"/>
    <col min="7708" max="7711" width="13.42578125" style="6" bestFit="1" customWidth="1"/>
    <col min="7712" max="7712" width="12.28515625" style="6" bestFit="1" customWidth="1"/>
    <col min="7713" max="7713" width="9.140625" style="6"/>
    <col min="7714" max="7714" width="17.7109375" style="6" bestFit="1" customWidth="1"/>
    <col min="7715" max="7936" width="9.140625" style="6"/>
    <col min="7937" max="7937" width="16.42578125" style="6" customWidth="1"/>
    <col min="7938" max="7938" width="7.140625" style="6" customWidth="1"/>
    <col min="7939" max="7939" width="9.28515625" style="6" bestFit="1" customWidth="1"/>
    <col min="7940" max="7940" width="7.140625" style="6" customWidth="1"/>
    <col min="7941" max="7941" width="8.85546875" style="6" bestFit="1" customWidth="1"/>
    <col min="7942" max="7942" width="9" style="6" bestFit="1" customWidth="1"/>
    <col min="7943" max="7947" width="7.140625" style="6" customWidth="1"/>
    <col min="7948" max="7948" width="7.85546875" style="6" bestFit="1" customWidth="1"/>
    <col min="7949" max="7949" width="7.140625" style="6" customWidth="1"/>
    <col min="7950" max="7950" width="8.28515625" style="6" customWidth="1"/>
    <col min="7951" max="7951" width="1.42578125" style="6" customWidth="1"/>
    <col min="7952" max="7952" width="24" style="6" customWidth="1"/>
    <col min="7953" max="7953" width="1.42578125" style="6" customWidth="1"/>
    <col min="7954" max="7954" width="4.42578125" style="6" bestFit="1" customWidth="1"/>
    <col min="7955" max="7955" width="9.140625" style="6"/>
    <col min="7956" max="7957" width="13.42578125" style="6" bestFit="1" customWidth="1"/>
    <col min="7958" max="7959" width="12.28515625" style="6" bestFit="1" customWidth="1"/>
    <col min="7960" max="7960" width="13.42578125" style="6" bestFit="1" customWidth="1"/>
    <col min="7961" max="7963" width="14.85546875" style="6" bestFit="1" customWidth="1"/>
    <col min="7964" max="7967" width="13.42578125" style="6" bestFit="1" customWidth="1"/>
    <col min="7968" max="7968" width="12.28515625" style="6" bestFit="1" customWidth="1"/>
    <col min="7969" max="7969" width="9.140625" style="6"/>
    <col min="7970" max="7970" width="17.7109375" style="6" bestFit="1" customWidth="1"/>
    <col min="7971" max="8192" width="9.140625" style="6"/>
    <col min="8193" max="8193" width="16.42578125" style="6" customWidth="1"/>
    <col min="8194" max="8194" width="7.140625" style="6" customWidth="1"/>
    <col min="8195" max="8195" width="9.28515625" style="6" bestFit="1" customWidth="1"/>
    <col min="8196" max="8196" width="7.140625" style="6" customWidth="1"/>
    <col min="8197" max="8197" width="8.85546875" style="6" bestFit="1" customWidth="1"/>
    <col min="8198" max="8198" width="9" style="6" bestFit="1" customWidth="1"/>
    <col min="8199" max="8203" width="7.140625" style="6" customWidth="1"/>
    <col min="8204" max="8204" width="7.85546875" style="6" bestFit="1" customWidth="1"/>
    <col min="8205" max="8205" width="7.140625" style="6" customWidth="1"/>
    <col min="8206" max="8206" width="8.28515625" style="6" customWidth="1"/>
    <col min="8207" max="8207" width="1.42578125" style="6" customWidth="1"/>
    <col min="8208" max="8208" width="24" style="6" customWidth="1"/>
    <col min="8209" max="8209" width="1.42578125" style="6" customWidth="1"/>
    <col min="8210" max="8210" width="4.42578125" style="6" bestFit="1" customWidth="1"/>
    <col min="8211" max="8211" width="9.140625" style="6"/>
    <col min="8212" max="8213" width="13.42578125" style="6" bestFit="1" customWidth="1"/>
    <col min="8214" max="8215" width="12.28515625" style="6" bestFit="1" customWidth="1"/>
    <col min="8216" max="8216" width="13.42578125" style="6" bestFit="1" customWidth="1"/>
    <col min="8217" max="8219" width="14.85546875" style="6" bestFit="1" customWidth="1"/>
    <col min="8220" max="8223" width="13.42578125" style="6" bestFit="1" customWidth="1"/>
    <col min="8224" max="8224" width="12.28515625" style="6" bestFit="1" customWidth="1"/>
    <col min="8225" max="8225" width="9.140625" style="6"/>
    <col min="8226" max="8226" width="17.7109375" style="6" bestFit="1" customWidth="1"/>
    <col min="8227" max="8448" width="9.140625" style="6"/>
    <col min="8449" max="8449" width="16.42578125" style="6" customWidth="1"/>
    <col min="8450" max="8450" width="7.140625" style="6" customWidth="1"/>
    <col min="8451" max="8451" width="9.28515625" style="6" bestFit="1" customWidth="1"/>
    <col min="8452" max="8452" width="7.140625" style="6" customWidth="1"/>
    <col min="8453" max="8453" width="8.85546875" style="6" bestFit="1" customWidth="1"/>
    <col min="8454" max="8454" width="9" style="6" bestFit="1" customWidth="1"/>
    <col min="8455" max="8459" width="7.140625" style="6" customWidth="1"/>
    <col min="8460" max="8460" width="7.85546875" style="6" bestFit="1" customWidth="1"/>
    <col min="8461" max="8461" width="7.140625" style="6" customWidth="1"/>
    <col min="8462" max="8462" width="8.28515625" style="6" customWidth="1"/>
    <col min="8463" max="8463" width="1.42578125" style="6" customWidth="1"/>
    <col min="8464" max="8464" width="24" style="6" customWidth="1"/>
    <col min="8465" max="8465" width="1.42578125" style="6" customWidth="1"/>
    <col min="8466" max="8466" width="4.42578125" style="6" bestFit="1" customWidth="1"/>
    <col min="8467" max="8467" width="9.140625" style="6"/>
    <col min="8468" max="8469" width="13.42578125" style="6" bestFit="1" customWidth="1"/>
    <col min="8470" max="8471" width="12.28515625" style="6" bestFit="1" customWidth="1"/>
    <col min="8472" max="8472" width="13.42578125" style="6" bestFit="1" customWidth="1"/>
    <col min="8473" max="8475" width="14.85546875" style="6" bestFit="1" customWidth="1"/>
    <col min="8476" max="8479" width="13.42578125" style="6" bestFit="1" customWidth="1"/>
    <col min="8480" max="8480" width="12.28515625" style="6" bestFit="1" customWidth="1"/>
    <col min="8481" max="8481" width="9.140625" style="6"/>
    <col min="8482" max="8482" width="17.7109375" style="6" bestFit="1" customWidth="1"/>
    <col min="8483" max="8704" width="9.140625" style="6"/>
    <col min="8705" max="8705" width="16.42578125" style="6" customWidth="1"/>
    <col min="8706" max="8706" width="7.140625" style="6" customWidth="1"/>
    <col min="8707" max="8707" width="9.28515625" style="6" bestFit="1" customWidth="1"/>
    <col min="8708" max="8708" width="7.140625" style="6" customWidth="1"/>
    <col min="8709" max="8709" width="8.85546875" style="6" bestFit="1" customWidth="1"/>
    <col min="8710" max="8710" width="9" style="6" bestFit="1" customWidth="1"/>
    <col min="8711" max="8715" width="7.140625" style="6" customWidth="1"/>
    <col min="8716" max="8716" width="7.85546875" style="6" bestFit="1" customWidth="1"/>
    <col min="8717" max="8717" width="7.140625" style="6" customWidth="1"/>
    <col min="8718" max="8718" width="8.28515625" style="6" customWidth="1"/>
    <col min="8719" max="8719" width="1.42578125" style="6" customWidth="1"/>
    <col min="8720" max="8720" width="24" style="6" customWidth="1"/>
    <col min="8721" max="8721" width="1.42578125" style="6" customWidth="1"/>
    <col min="8722" max="8722" width="4.42578125" style="6" bestFit="1" customWidth="1"/>
    <col min="8723" max="8723" width="9.140625" style="6"/>
    <col min="8724" max="8725" width="13.42578125" style="6" bestFit="1" customWidth="1"/>
    <col min="8726" max="8727" width="12.28515625" style="6" bestFit="1" customWidth="1"/>
    <col min="8728" max="8728" width="13.42578125" style="6" bestFit="1" customWidth="1"/>
    <col min="8729" max="8731" width="14.85546875" style="6" bestFit="1" customWidth="1"/>
    <col min="8732" max="8735" width="13.42578125" style="6" bestFit="1" customWidth="1"/>
    <col min="8736" max="8736" width="12.28515625" style="6" bestFit="1" customWidth="1"/>
    <col min="8737" max="8737" width="9.140625" style="6"/>
    <col min="8738" max="8738" width="17.7109375" style="6" bestFit="1" customWidth="1"/>
    <col min="8739" max="8960" width="9.140625" style="6"/>
    <col min="8961" max="8961" width="16.42578125" style="6" customWidth="1"/>
    <col min="8962" max="8962" width="7.140625" style="6" customWidth="1"/>
    <col min="8963" max="8963" width="9.28515625" style="6" bestFit="1" customWidth="1"/>
    <col min="8964" max="8964" width="7.140625" style="6" customWidth="1"/>
    <col min="8965" max="8965" width="8.85546875" style="6" bestFit="1" customWidth="1"/>
    <col min="8966" max="8966" width="9" style="6" bestFit="1" customWidth="1"/>
    <col min="8967" max="8971" width="7.140625" style="6" customWidth="1"/>
    <col min="8972" max="8972" width="7.85546875" style="6" bestFit="1" customWidth="1"/>
    <col min="8973" max="8973" width="7.140625" style="6" customWidth="1"/>
    <col min="8974" max="8974" width="8.28515625" style="6" customWidth="1"/>
    <col min="8975" max="8975" width="1.42578125" style="6" customWidth="1"/>
    <col min="8976" max="8976" width="24" style="6" customWidth="1"/>
    <col min="8977" max="8977" width="1.42578125" style="6" customWidth="1"/>
    <col min="8978" max="8978" width="4.42578125" style="6" bestFit="1" customWidth="1"/>
    <col min="8979" max="8979" width="9.140625" style="6"/>
    <col min="8980" max="8981" width="13.42578125" style="6" bestFit="1" customWidth="1"/>
    <col min="8982" max="8983" width="12.28515625" style="6" bestFit="1" customWidth="1"/>
    <col min="8984" max="8984" width="13.42578125" style="6" bestFit="1" customWidth="1"/>
    <col min="8985" max="8987" width="14.85546875" style="6" bestFit="1" customWidth="1"/>
    <col min="8988" max="8991" width="13.42578125" style="6" bestFit="1" customWidth="1"/>
    <col min="8992" max="8992" width="12.28515625" style="6" bestFit="1" customWidth="1"/>
    <col min="8993" max="8993" width="9.140625" style="6"/>
    <col min="8994" max="8994" width="17.7109375" style="6" bestFit="1" customWidth="1"/>
    <col min="8995" max="9216" width="9.140625" style="6"/>
    <col min="9217" max="9217" width="16.42578125" style="6" customWidth="1"/>
    <col min="9218" max="9218" width="7.140625" style="6" customWidth="1"/>
    <col min="9219" max="9219" width="9.28515625" style="6" bestFit="1" customWidth="1"/>
    <col min="9220" max="9220" width="7.140625" style="6" customWidth="1"/>
    <col min="9221" max="9221" width="8.85546875" style="6" bestFit="1" customWidth="1"/>
    <col min="9222" max="9222" width="9" style="6" bestFit="1" customWidth="1"/>
    <col min="9223" max="9227" width="7.140625" style="6" customWidth="1"/>
    <col min="9228" max="9228" width="7.85546875" style="6" bestFit="1" customWidth="1"/>
    <col min="9229" max="9229" width="7.140625" style="6" customWidth="1"/>
    <col min="9230" max="9230" width="8.28515625" style="6" customWidth="1"/>
    <col min="9231" max="9231" width="1.42578125" style="6" customWidth="1"/>
    <col min="9232" max="9232" width="24" style="6" customWidth="1"/>
    <col min="9233" max="9233" width="1.42578125" style="6" customWidth="1"/>
    <col min="9234" max="9234" width="4.42578125" style="6" bestFit="1" customWidth="1"/>
    <col min="9235" max="9235" width="9.140625" style="6"/>
    <col min="9236" max="9237" width="13.42578125" style="6" bestFit="1" customWidth="1"/>
    <col min="9238" max="9239" width="12.28515625" style="6" bestFit="1" customWidth="1"/>
    <col min="9240" max="9240" width="13.42578125" style="6" bestFit="1" customWidth="1"/>
    <col min="9241" max="9243" width="14.85546875" style="6" bestFit="1" customWidth="1"/>
    <col min="9244" max="9247" width="13.42578125" style="6" bestFit="1" customWidth="1"/>
    <col min="9248" max="9248" width="12.28515625" style="6" bestFit="1" customWidth="1"/>
    <col min="9249" max="9249" width="9.140625" style="6"/>
    <col min="9250" max="9250" width="17.7109375" style="6" bestFit="1" customWidth="1"/>
    <col min="9251" max="9472" width="9.140625" style="6"/>
    <col min="9473" max="9473" width="16.42578125" style="6" customWidth="1"/>
    <col min="9474" max="9474" width="7.140625" style="6" customWidth="1"/>
    <col min="9475" max="9475" width="9.28515625" style="6" bestFit="1" customWidth="1"/>
    <col min="9476" max="9476" width="7.140625" style="6" customWidth="1"/>
    <col min="9477" max="9477" width="8.85546875" style="6" bestFit="1" customWidth="1"/>
    <col min="9478" max="9478" width="9" style="6" bestFit="1" customWidth="1"/>
    <col min="9479" max="9483" width="7.140625" style="6" customWidth="1"/>
    <col min="9484" max="9484" width="7.85546875" style="6" bestFit="1" customWidth="1"/>
    <col min="9485" max="9485" width="7.140625" style="6" customWidth="1"/>
    <col min="9486" max="9486" width="8.28515625" style="6" customWidth="1"/>
    <col min="9487" max="9487" width="1.42578125" style="6" customWidth="1"/>
    <col min="9488" max="9488" width="24" style="6" customWidth="1"/>
    <col min="9489" max="9489" width="1.42578125" style="6" customWidth="1"/>
    <col min="9490" max="9490" width="4.42578125" style="6" bestFit="1" customWidth="1"/>
    <col min="9491" max="9491" width="9.140625" style="6"/>
    <col min="9492" max="9493" width="13.42578125" style="6" bestFit="1" customWidth="1"/>
    <col min="9494" max="9495" width="12.28515625" style="6" bestFit="1" customWidth="1"/>
    <col min="9496" max="9496" width="13.42578125" style="6" bestFit="1" customWidth="1"/>
    <col min="9497" max="9499" width="14.85546875" style="6" bestFit="1" customWidth="1"/>
    <col min="9500" max="9503" width="13.42578125" style="6" bestFit="1" customWidth="1"/>
    <col min="9504" max="9504" width="12.28515625" style="6" bestFit="1" customWidth="1"/>
    <col min="9505" max="9505" width="9.140625" style="6"/>
    <col min="9506" max="9506" width="17.7109375" style="6" bestFit="1" customWidth="1"/>
    <col min="9507" max="9728" width="9.140625" style="6"/>
    <col min="9729" max="9729" width="16.42578125" style="6" customWidth="1"/>
    <col min="9730" max="9730" width="7.140625" style="6" customWidth="1"/>
    <col min="9731" max="9731" width="9.28515625" style="6" bestFit="1" customWidth="1"/>
    <col min="9732" max="9732" width="7.140625" style="6" customWidth="1"/>
    <col min="9733" max="9733" width="8.85546875" style="6" bestFit="1" customWidth="1"/>
    <col min="9734" max="9734" width="9" style="6" bestFit="1" customWidth="1"/>
    <col min="9735" max="9739" width="7.140625" style="6" customWidth="1"/>
    <col min="9740" max="9740" width="7.85546875" style="6" bestFit="1" customWidth="1"/>
    <col min="9741" max="9741" width="7.140625" style="6" customWidth="1"/>
    <col min="9742" max="9742" width="8.28515625" style="6" customWidth="1"/>
    <col min="9743" max="9743" width="1.42578125" style="6" customWidth="1"/>
    <col min="9744" max="9744" width="24" style="6" customWidth="1"/>
    <col min="9745" max="9745" width="1.42578125" style="6" customWidth="1"/>
    <col min="9746" max="9746" width="4.42578125" style="6" bestFit="1" customWidth="1"/>
    <col min="9747" max="9747" width="9.140625" style="6"/>
    <col min="9748" max="9749" width="13.42578125" style="6" bestFit="1" customWidth="1"/>
    <col min="9750" max="9751" width="12.28515625" style="6" bestFit="1" customWidth="1"/>
    <col min="9752" max="9752" width="13.42578125" style="6" bestFit="1" customWidth="1"/>
    <col min="9753" max="9755" width="14.85546875" style="6" bestFit="1" customWidth="1"/>
    <col min="9756" max="9759" width="13.42578125" style="6" bestFit="1" customWidth="1"/>
    <col min="9760" max="9760" width="12.28515625" style="6" bestFit="1" customWidth="1"/>
    <col min="9761" max="9761" width="9.140625" style="6"/>
    <col min="9762" max="9762" width="17.7109375" style="6" bestFit="1" customWidth="1"/>
    <col min="9763" max="9984" width="9.140625" style="6"/>
    <col min="9985" max="9985" width="16.42578125" style="6" customWidth="1"/>
    <col min="9986" max="9986" width="7.140625" style="6" customWidth="1"/>
    <col min="9987" max="9987" width="9.28515625" style="6" bestFit="1" customWidth="1"/>
    <col min="9988" max="9988" width="7.140625" style="6" customWidth="1"/>
    <col min="9989" max="9989" width="8.85546875" style="6" bestFit="1" customWidth="1"/>
    <col min="9990" max="9990" width="9" style="6" bestFit="1" customWidth="1"/>
    <col min="9991" max="9995" width="7.140625" style="6" customWidth="1"/>
    <col min="9996" max="9996" width="7.85546875" style="6" bestFit="1" customWidth="1"/>
    <col min="9997" max="9997" width="7.140625" style="6" customWidth="1"/>
    <col min="9998" max="9998" width="8.28515625" style="6" customWidth="1"/>
    <col min="9999" max="9999" width="1.42578125" style="6" customWidth="1"/>
    <col min="10000" max="10000" width="24" style="6" customWidth="1"/>
    <col min="10001" max="10001" width="1.42578125" style="6" customWidth="1"/>
    <col min="10002" max="10002" width="4.42578125" style="6" bestFit="1" customWidth="1"/>
    <col min="10003" max="10003" width="9.140625" style="6"/>
    <col min="10004" max="10005" width="13.42578125" style="6" bestFit="1" customWidth="1"/>
    <col min="10006" max="10007" width="12.28515625" style="6" bestFit="1" customWidth="1"/>
    <col min="10008" max="10008" width="13.42578125" style="6" bestFit="1" customWidth="1"/>
    <col min="10009" max="10011" width="14.85546875" style="6" bestFit="1" customWidth="1"/>
    <col min="10012" max="10015" width="13.42578125" style="6" bestFit="1" customWidth="1"/>
    <col min="10016" max="10016" width="12.28515625" style="6" bestFit="1" customWidth="1"/>
    <col min="10017" max="10017" width="9.140625" style="6"/>
    <col min="10018" max="10018" width="17.7109375" style="6" bestFit="1" customWidth="1"/>
    <col min="10019" max="10240" width="9.140625" style="6"/>
    <col min="10241" max="10241" width="16.42578125" style="6" customWidth="1"/>
    <col min="10242" max="10242" width="7.140625" style="6" customWidth="1"/>
    <col min="10243" max="10243" width="9.28515625" style="6" bestFit="1" customWidth="1"/>
    <col min="10244" max="10244" width="7.140625" style="6" customWidth="1"/>
    <col min="10245" max="10245" width="8.85546875" style="6" bestFit="1" customWidth="1"/>
    <col min="10246" max="10246" width="9" style="6" bestFit="1" customWidth="1"/>
    <col min="10247" max="10251" width="7.140625" style="6" customWidth="1"/>
    <col min="10252" max="10252" width="7.85546875" style="6" bestFit="1" customWidth="1"/>
    <col min="10253" max="10253" width="7.140625" style="6" customWidth="1"/>
    <col min="10254" max="10254" width="8.28515625" style="6" customWidth="1"/>
    <col min="10255" max="10255" width="1.42578125" style="6" customWidth="1"/>
    <col min="10256" max="10256" width="24" style="6" customWidth="1"/>
    <col min="10257" max="10257" width="1.42578125" style="6" customWidth="1"/>
    <col min="10258" max="10258" width="4.42578125" style="6" bestFit="1" customWidth="1"/>
    <col min="10259" max="10259" width="9.140625" style="6"/>
    <col min="10260" max="10261" width="13.42578125" style="6" bestFit="1" customWidth="1"/>
    <col min="10262" max="10263" width="12.28515625" style="6" bestFit="1" customWidth="1"/>
    <col min="10264" max="10264" width="13.42578125" style="6" bestFit="1" customWidth="1"/>
    <col min="10265" max="10267" width="14.85546875" style="6" bestFit="1" customWidth="1"/>
    <col min="10268" max="10271" width="13.42578125" style="6" bestFit="1" customWidth="1"/>
    <col min="10272" max="10272" width="12.28515625" style="6" bestFit="1" customWidth="1"/>
    <col min="10273" max="10273" width="9.140625" style="6"/>
    <col min="10274" max="10274" width="17.7109375" style="6" bestFit="1" customWidth="1"/>
    <col min="10275" max="10496" width="9.140625" style="6"/>
    <col min="10497" max="10497" width="16.42578125" style="6" customWidth="1"/>
    <col min="10498" max="10498" width="7.140625" style="6" customWidth="1"/>
    <col min="10499" max="10499" width="9.28515625" style="6" bestFit="1" customWidth="1"/>
    <col min="10500" max="10500" width="7.140625" style="6" customWidth="1"/>
    <col min="10501" max="10501" width="8.85546875" style="6" bestFit="1" customWidth="1"/>
    <col min="10502" max="10502" width="9" style="6" bestFit="1" customWidth="1"/>
    <col min="10503" max="10507" width="7.140625" style="6" customWidth="1"/>
    <col min="10508" max="10508" width="7.85546875" style="6" bestFit="1" customWidth="1"/>
    <col min="10509" max="10509" width="7.140625" style="6" customWidth="1"/>
    <col min="10510" max="10510" width="8.28515625" style="6" customWidth="1"/>
    <col min="10511" max="10511" width="1.42578125" style="6" customWidth="1"/>
    <col min="10512" max="10512" width="24" style="6" customWidth="1"/>
    <col min="10513" max="10513" width="1.42578125" style="6" customWidth="1"/>
    <col min="10514" max="10514" width="4.42578125" style="6" bestFit="1" customWidth="1"/>
    <col min="10515" max="10515" width="9.140625" style="6"/>
    <col min="10516" max="10517" width="13.42578125" style="6" bestFit="1" customWidth="1"/>
    <col min="10518" max="10519" width="12.28515625" style="6" bestFit="1" customWidth="1"/>
    <col min="10520" max="10520" width="13.42578125" style="6" bestFit="1" customWidth="1"/>
    <col min="10521" max="10523" width="14.85546875" style="6" bestFit="1" customWidth="1"/>
    <col min="10524" max="10527" width="13.42578125" style="6" bestFit="1" customWidth="1"/>
    <col min="10528" max="10528" width="12.28515625" style="6" bestFit="1" customWidth="1"/>
    <col min="10529" max="10529" width="9.140625" style="6"/>
    <col min="10530" max="10530" width="17.7109375" style="6" bestFit="1" customWidth="1"/>
    <col min="10531" max="10752" width="9.140625" style="6"/>
    <col min="10753" max="10753" width="16.42578125" style="6" customWidth="1"/>
    <col min="10754" max="10754" width="7.140625" style="6" customWidth="1"/>
    <col min="10755" max="10755" width="9.28515625" style="6" bestFit="1" customWidth="1"/>
    <col min="10756" max="10756" width="7.140625" style="6" customWidth="1"/>
    <col min="10757" max="10757" width="8.85546875" style="6" bestFit="1" customWidth="1"/>
    <col min="10758" max="10758" width="9" style="6" bestFit="1" customWidth="1"/>
    <col min="10759" max="10763" width="7.140625" style="6" customWidth="1"/>
    <col min="10764" max="10764" width="7.85546875" style="6" bestFit="1" customWidth="1"/>
    <col min="10765" max="10765" width="7.140625" style="6" customWidth="1"/>
    <col min="10766" max="10766" width="8.28515625" style="6" customWidth="1"/>
    <col min="10767" max="10767" width="1.42578125" style="6" customWidth="1"/>
    <col min="10768" max="10768" width="24" style="6" customWidth="1"/>
    <col min="10769" max="10769" width="1.42578125" style="6" customWidth="1"/>
    <col min="10770" max="10770" width="4.42578125" style="6" bestFit="1" customWidth="1"/>
    <col min="10771" max="10771" width="9.140625" style="6"/>
    <col min="10772" max="10773" width="13.42578125" style="6" bestFit="1" customWidth="1"/>
    <col min="10774" max="10775" width="12.28515625" style="6" bestFit="1" customWidth="1"/>
    <col min="10776" max="10776" width="13.42578125" style="6" bestFit="1" customWidth="1"/>
    <col min="10777" max="10779" width="14.85546875" style="6" bestFit="1" customWidth="1"/>
    <col min="10780" max="10783" width="13.42578125" style="6" bestFit="1" customWidth="1"/>
    <col min="10784" max="10784" width="12.28515625" style="6" bestFit="1" customWidth="1"/>
    <col min="10785" max="10785" width="9.140625" style="6"/>
    <col min="10786" max="10786" width="17.7109375" style="6" bestFit="1" customWidth="1"/>
    <col min="10787" max="11008" width="9.140625" style="6"/>
    <col min="11009" max="11009" width="16.42578125" style="6" customWidth="1"/>
    <col min="11010" max="11010" width="7.140625" style="6" customWidth="1"/>
    <col min="11011" max="11011" width="9.28515625" style="6" bestFit="1" customWidth="1"/>
    <col min="11012" max="11012" width="7.140625" style="6" customWidth="1"/>
    <col min="11013" max="11013" width="8.85546875" style="6" bestFit="1" customWidth="1"/>
    <col min="11014" max="11014" width="9" style="6" bestFit="1" customWidth="1"/>
    <col min="11015" max="11019" width="7.140625" style="6" customWidth="1"/>
    <col min="11020" max="11020" width="7.85546875" style="6" bestFit="1" customWidth="1"/>
    <col min="11021" max="11021" width="7.140625" style="6" customWidth="1"/>
    <col min="11022" max="11022" width="8.28515625" style="6" customWidth="1"/>
    <col min="11023" max="11023" width="1.42578125" style="6" customWidth="1"/>
    <col min="11024" max="11024" width="24" style="6" customWidth="1"/>
    <col min="11025" max="11025" width="1.42578125" style="6" customWidth="1"/>
    <col min="11026" max="11026" width="4.42578125" style="6" bestFit="1" customWidth="1"/>
    <col min="11027" max="11027" width="9.140625" style="6"/>
    <col min="11028" max="11029" width="13.42578125" style="6" bestFit="1" customWidth="1"/>
    <col min="11030" max="11031" width="12.28515625" style="6" bestFit="1" customWidth="1"/>
    <col min="11032" max="11032" width="13.42578125" style="6" bestFit="1" customWidth="1"/>
    <col min="11033" max="11035" width="14.85546875" style="6" bestFit="1" customWidth="1"/>
    <col min="11036" max="11039" width="13.42578125" style="6" bestFit="1" customWidth="1"/>
    <col min="11040" max="11040" width="12.28515625" style="6" bestFit="1" customWidth="1"/>
    <col min="11041" max="11041" width="9.140625" style="6"/>
    <col min="11042" max="11042" width="17.7109375" style="6" bestFit="1" customWidth="1"/>
    <col min="11043" max="11264" width="9.140625" style="6"/>
    <col min="11265" max="11265" width="16.42578125" style="6" customWidth="1"/>
    <col min="11266" max="11266" width="7.140625" style="6" customWidth="1"/>
    <col min="11267" max="11267" width="9.28515625" style="6" bestFit="1" customWidth="1"/>
    <col min="11268" max="11268" width="7.140625" style="6" customWidth="1"/>
    <col min="11269" max="11269" width="8.85546875" style="6" bestFit="1" customWidth="1"/>
    <col min="11270" max="11270" width="9" style="6" bestFit="1" customWidth="1"/>
    <col min="11271" max="11275" width="7.140625" style="6" customWidth="1"/>
    <col min="11276" max="11276" width="7.85546875" style="6" bestFit="1" customWidth="1"/>
    <col min="11277" max="11277" width="7.140625" style="6" customWidth="1"/>
    <col min="11278" max="11278" width="8.28515625" style="6" customWidth="1"/>
    <col min="11279" max="11279" width="1.42578125" style="6" customWidth="1"/>
    <col min="11280" max="11280" width="24" style="6" customWidth="1"/>
    <col min="11281" max="11281" width="1.42578125" style="6" customWidth="1"/>
    <col min="11282" max="11282" width="4.42578125" style="6" bestFit="1" customWidth="1"/>
    <col min="11283" max="11283" width="9.140625" style="6"/>
    <col min="11284" max="11285" width="13.42578125" style="6" bestFit="1" customWidth="1"/>
    <col min="11286" max="11287" width="12.28515625" style="6" bestFit="1" customWidth="1"/>
    <col min="11288" max="11288" width="13.42578125" style="6" bestFit="1" customWidth="1"/>
    <col min="11289" max="11291" width="14.85546875" style="6" bestFit="1" customWidth="1"/>
    <col min="11292" max="11295" width="13.42578125" style="6" bestFit="1" customWidth="1"/>
    <col min="11296" max="11296" width="12.28515625" style="6" bestFit="1" customWidth="1"/>
    <col min="11297" max="11297" width="9.140625" style="6"/>
    <col min="11298" max="11298" width="17.7109375" style="6" bestFit="1" customWidth="1"/>
    <col min="11299" max="11520" width="9.140625" style="6"/>
    <col min="11521" max="11521" width="16.42578125" style="6" customWidth="1"/>
    <col min="11522" max="11522" width="7.140625" style="6" customWidth="1"/>
    <col min="11523" max="11523" width="9.28515625" style="6" bestFit="1" customWidth="1"/>
    <col min="11524" max="11524" width="7.140625" style="6" customWidth="1"/>
    <col min="11525" max="11525" width="8.85546875" style="6" bestFit="1" customWidth="1"/>
    <col min="11526" max="11526" width="9" style="6" bestFit="1" customWidth="1"/>
    <col min="11527" max="11531" width="7.140625" style="6" customWidth="1"/>
    <col min="11532" max="11532" width="7.85546875" style="6" bestFit="1" customWidth="1"/>
    <col min="11533" max="11533" width="7.140625" style="6" customWidth="1"/>
    <col min="11534" max="11534" width="8.28515625" style="6" customWidth="1"/>
    <col min="11535" max="11535" width="1.42578125" style="6" customWidth="1"/>
    <col min="11536" max="11536" width="24" style="6" customWidth="1"/>
    <col min="11537" max="11537" width="1.42578125" style="6" customWidth="1"/>
    <col min="11538" max="11538" width="4.42578125" style="6" bestFit="1" customWidth="1"/>
    <col min="11539" max="11539" width="9.140625" style="6"/>
    <col min="11540" max="11541" width="13.42578125" style="6" bestFit="1" customWidth="1"/>
    <col min="11542" max="11543" width="12.28515625" style="6" bestFit="1" customWidth="1"/>
    <col min="11544" max="11544" width="13.42578125" style="6" bestFit="1" customWidth="1"/>
    <col min="11545" max="11547" width="14.85546875" style="6" bestFit="1" customWidth="1"/>
    <col min="11548" max="11551" width="13.42578125" style="6" bestFit="1" customWidth="1"/>
    <col min="11552" max="11552" width="12.28515625" style="6" bestFit="1" customWidth="1"/>
    <col min="11553" max="11553" width="9.140625" style="6"/>
    <col min="11554" max="11554" width="17.7109375" style="6" bestFit="1" customWidth="1"/>
    <col min="11555" max="11776" width="9.140625" style="6"/>
    <col min="11777" max="11777" width="16.42578125" style="6" customWidth="1"/>
    <col min="11778" max="11778" width="7.140625" style="6" customWidth="1"/>
    <col min="11779" max="11779" width="9.28515625" style="6" bestFit="1" customWidth="1"/>
    <col min="11780" max="11780" width="7.140625" style="6" customWidth="1"/>
    <col min="11781" max="11781" width="8.85546875" style="6" bestFit="1" customWidth="1"/>
    <col min="11782" max="11782" width="9" style="6" bestFit="1" customWidth="1"/>
    <col min="11783" max="11787" width="7.140625" style="6" customWidth="1"/>
    <col min="11788" max="11788" width="7.85546875" style="6" bestFit="1" customWidth="1"/>
    <col min="11789" max="11789" width="7.140625" style="6" customWidth="1"/>
    <col min="11790" max="11790" width="8.28515625" style="6" customWidth="1"/>
    <col min="11791" max="11791" width="1.42578125" style="6" customWidth="1"/>
    <col min="11792" max="11792" width="24" style="6" customWidth="1"/>
    <col min="11793" max="11793" width="1.42578125" style="6" customWidth="1"/>
    <col min="11794" max="11794" width="4.42578125" style="6" bestFit="1" customWidth="1"/>
    <col min="11795" max="11795" width="9.140625" style="6"/>
    <col min="11796" max="11797" width="13.42578125" style="6" bestFit="1" customWidth="1"/>
    <col min="11798" max="11799" width="12.28515625" style="6" bestFit="1" customWidth="1"/>
    <col min="11800" max="11800" width="13.42578125" style="6" bestFit="1" customWidth="1"/>
    <col min="11801" max="11803" width="14.85546875" style="6" bestFit="1" customWidth="1"/>
    <col min="11804" max="11807" width="13.42578125" style="6" bestFit="1" customWidth="1"/>
    <col min="11808" max="11808" width="12.28515625" style="6" bestFit="1" customWidth="1"/>
    <col min="11809" max="11809" width="9.140625" style="6"/>
    <col min="11810" max="11810" width="17.7109375" style="6" bestFit="1" customWidth="1"/>
    <col min="11811" max="12032" width="9.140625" style="6"/>
    <col min="12033" max="12033" width="16.42578125" style="6" customWidth="1"/>
    <col min="12034" max="12034" width="7.140625" style="6" customWidth="1"/>
    <col min="12035" max="12035" width="9.28515625" style="6" bestFit="1" customWidth="1"/>
    <col min="12036" max="12036" width="7.140625" style="6" customWidth="1"/>
    <col min="12037" max="12037" width="8.85546875" style="6" bestFit="1" customWidth="1"/>
    <col min="12038" max="12038" width="9" style="6" bestFit="1" customWidth="1"/>
    <col min="12039" max="12043" width="7.140625" style="6" customWidth="1"/>
    <col min="12044" max="12044" width="7.85546875" style="6" bestFit="1" customWidth="1"/>
    <col min="12045" max="12045" width="7.140625" style="6" customWidth="1"/>
    <col min="12046" max="12046" width="8.28515625" style="6" customWidth="1"/>
    <col min="12047" max="12047" width="1.42578125" style="6" customWidth="1"/>
    <col min="12048" max="12048" width="24" style="6" customWidth="1"/>
    <col min="12049" max="12049" width="1.42578125" style="6" customWidth="1"/>
    <col min="12050" max="12050" width="4.42578125" style="6" bestFit="1" customWidth="1"/>
    <col min="12051" max="12051" width="9.140625" style="6"/>
    <col min="12052" max="12053" width="13.42578125" style="6" bestFit="1" customWidth="1"/>
    <col min="12054" max="12055" width="12.28515625" style="6" bestFit="1" customWidth="1"/>
    <col min="12056" max="12056" width="13.42578125" style="6" bestFit="1" customWidth="1"/>
    <col min="12057" max="12059" width="14.85546875" style="6" bestFit="1" customWidth="1"/>
    <col min="12060" max="12063" width="13.42578125" style="6" bestFit="1" customWidth="1"/>
    <col min="12064" max="12064" width="12.28515625" style="6" bestFit="1" customWidth="1"/>
    <col min="12065" max="12065" width="9.140625" style="6"/>
    <col min="12066" max="12066" width="17.7109375" style="6" bestFit="1" customWidth="1"/>
    <col min="12067" max="12288" width="9.140625" style="6"/>
    <col min="12289" max="12289" width="16.42578125" style="6" customWidth="1"/>
    <col min="12290" max="12290" width="7.140625" style="6" customWidth="1"/>
    <col min="12291" max="12291" width="9.28515625" style="6" bestFit="1" customWidth="1"/>
    <col min="12292" max="12292" width="7.140625" style="6" customWidth="1"/>
    <col min="12293" max="12293" width="8.85546875" style="6" bestFit="1" customWidth="1"/>
    <col min="12294" max="12294" width="9" style="6" bestFit="1" customWidth="1"/>
    <col min="12295" max="12299" width="7.140625" style="6" customWidth="1"/>
    <col min="12300" max="12300" width="7.85546875" style="6" bestFit="1" customWidth="1"/>
    <col min="12301" max="12301" width="7.140625" style="6" customWidth="1"/>
    <col min="12302" max="12302" width="8.28515625" style="6" customWidth="1"/>
    <col min="12303" max="12303" width="1.42578125" style="6" customWidth="1"/>
    <col min="12304" max="12304" width="24" style="6" customWidth="1"/>
    <col min="12305" max="12305" width="1.42578125" style="6" customWidth="1"/>
    <col min="12306" max="12306" width="4.42578125" style="6" bestFit="1" customWidth="1"/>
    <col min="12307" max="12307" width="9.140625" style="6"/>
    <col min="12308" max="12309" width="13.42578125" style="6" bestFit="1" customWidth="1"/>
    <col min="12310" max="12311" width="12.28515625" style="6" bestFit="1" customWidth="1"/>
    <col min="12312" max="12312" width="13.42578125" style="6" bestFit="1" customWidth="1"/>
    <col min="12313" max="12315" width="14.85546875" style="6" bestFit="1" customWidth="1"/>
    <col min="12316" max="12319" width="13.42578125" style="6" bestFit="1" customWidth="1"/>
    <col min="12320" max="12320" width="12.28515625" style="6" bestFit="1" customWidth="1"/>
    <col min="12321" max="12321" width="9.140625" style="6"/>
    <col min="12322" max="12322" width="17.7109375" style="6" bestFit="1" customWidth="1"/>
    <col min="12323" max="12544" width="9.140625" style="6"/>
    <col min="12545" max="12545" width="16.42578125" style="6" customWidth="1"/>
    <col min="12546" max="12546" width="7.140625" style="6" customWidth="1"/>
    <col min="12547" max="12547" width="9.28515625" style="6" bestFit="1" customWidth="1"/>
    <col min="12548" max="12548" width="7.140625" style="6" customWidth="1"/>
    <col min="12549" max="12549" width="8.85546875" style="6" bestFit="1" customWidth="1"/>
    <col min="12550" max="12550" width="9" style="6" bestFit="1" customWidth="1"/>
    <col min="12551" max="12555" width="7.140625" style="6" customWidth="1"/>
    <col min="12556" max="12556" width="7.85546875" style="6" bestFit="1" customWidth="1"/>
    <col min="12557" max="12557" width="7.140625" style="6" customWidth="1"/>
    <col min="12558" max="12558" width="8.28515625" style="6" customWidth="1"/>
    <col min="12559" max="12559" width="1.42578125" style="6" customWidth="1"/>
    <col min="12560" max="12560" width="24" style="6" customWidth="1"/>
    <col min="12561" max="12561" width="1.42578125" style="6" customWidth="1"/>
    <col min="12562" max="12562" width="4.42578125" style="6" bestFit="1" customWidth="1"/>
    <col min="12563" max="12563" width="9.140625" style="6"/>
    <col min="12564" max="12565" width="13.42578125" style="6" bestFit="1" customWidth="1"/>
    <col min="12566" max="12567" width="12.28515625" style="6" bestFit="1" customWidth="1"/>
    <col min="12568" max="12568" width="13.42578125" style="6" bestFit="1" customWidth="1"/>
    <col min="12569" max="12571" width="14.85546875" style="6" bestFit="1" customWidth="1"/>
    <col min="12572" max="12575" width="13.42578125" style="6" bestFit="1" customWidth="1"/>
    <col min="12576" max="12576" width="12.28515625" style="6" bestFit="1" customWidth="1"/>
    <col min="12577" max="12577" width="9.140625" style="6"/>
    <col min="12578" max="12578" width="17.7109375" style="6" bestFit="1" customWidth="1"/>
    <col min="12579" max="12800" width="9.140625" style="6"/>
    <col min="12801" max="12801" width="16.42578125" style="6" customWidth="1"/>
    <col min="12802" max="12802" width="7.140625" style="6" customWidth="1"/>
    <col min="12803" max="12803" width="9.28515625" style="6" bestFit="1" customWidth="1"/>
    <col min="12804" max="12804" width="7.140625" style="6" customWidth="1"/>
    <col min="12805" max="12805" width="8.85546875" style="6" bestFit="1" customWidth="1"/>
    <col min="12806" max="12806" width="9" style="6" bestFit="1" customWidth="1"/>
    <col min="12807" max="12811" width="7.140625" style="6" customWidth="1"/>
    <col min="12812" max="12812" width="7.85546875" style="6" bestFit="1" customWidth="1"/>
    <col min="12813" max="12813" width="7.140625" style="6" customWidth="1"/>
    <col min="12814" max="12814" width="8.28515625" style="6" customWidth="1"/>
    <col min="12815" max="12815" width="1.42578125" style="6" customWidth="1"/>
    <col min="12816" max="12816" width="24" style="6" customWidth="1"/>
    <col min="12817" max="12817" width="1.42578125" style="6" customWidth="1"/>
    <col min="12818" max="12818" width="4.42578125" style="6" bestFit="1" customWidth="1"/>
    <col min="12819" max="12819" width="9.140625" style="6"/>
    <col min="12820" max="12821" width="13.42578125" style="6" bestFit="1" customWidth="1"/>
    <col min="12822" max="12823" width="12.28515625" style="6" bestFit="1" customWidth="1"/>
    <col min="12824" max="12824" width="13.42578125" style="6" bestFit="1" customWidth="1"/>
    <col min="12825" max="12827" width="14.85546875" style="6" bestFit="1" customWidth="1"/>
    <col min="12828" max="12831" width="13.42578125" style="6" bestFit="1" customWidth="1"/>
    <col min="12832" max="12832" width="12.28515625" style="6" bestFit="1" customWidth="1"/>
    <col min="12833" max="12833" width="9.140625" style="6"/>
    <col min="12834" max="12834" width="17.7109375" style="6" bestFit="1" customWidth="1"/>
    <col min="12835" max="13056" width="9.140625" style="6"/>
    <col min="13057" max="13057" width="16.42578125" style="6" customWidth="1"/>
    <col min="13058" max="13058" width="7.140625" style="6" customWidth="1"/>
    <col min="13059" max="13059" width="9.28515625" style="6" bestFit="1" customWidth="1"/>
    <col min="13060" max="13060" width="7.140625" style="6" customWidth="1"/>
    <col min="13061" max="13061" width="8.85546875" style="6" bestFit="1" customWidth="1"/>
    <col min="13062" max="13062" width="9" style="6" bestFit="1" customWidth="1"/>
    <col min="13063" max="13067" width="7.140625" style="6" customWidth="1"/>
    <col min="13068" max="13068" width="7.85546875" style="6" bestFit="1" customWidth="1"/>
    <col min="13069" max="13069" width="7.140625" style="6" customWidth="1"/>
    <col min="13070" max="13070" width="8.28515625" style="6" customWidth="1"/>
    <col min="13071" max="13071" width="1.42578125" style="6" customWidth="1"/>
    <col min="13072" max="13072" width="24" style="6" customWidth="1"/>
    <col min="13073" max="13073" width="1.42578125" style="6" customWidth="1"/>
    <col min="13074" max="13074" width="4.42578125" style="6" bestFit="1" customWidth="1"/>
    <col min="13075" max="13075" width="9.140625" style="6"/>
    <col min="13076" max="13077" width="13.42578125" style="6" bestFit="1" customWidth="1"/>
    <col min="13078" max="13079" width="12.28515625" style="6" bestFit="1" customWidth="1"/>
    <col min="13080" max="13080" width="13.42578125" style="6" bestFit="1" customWidth="1"/>
    <col min="13081" max="13083" width="14.85546875" style="6" bestFit="1" customWidth="1"/>
    <col min="13084" max="13087" width="13.42578125" style="6" bestFit="1" customWidth="1"/>
    <col min="13088" max="13088" width="12.28515625" style="6" bestFit="1" customWidth="1"/>
    <col min="13089" max="13089" width="9.140625" style="6"/>
    <col min="13090" max="13090" width="17.7109375" style="6" bestFit="1" customWidth="1"/>
    <col min="13091" max="13312" width="9.140625" style="6"/>
    <col min="13313" max="13313" width="16.42578125" style="6" customWidth="1"/>
    <col min="13314" max="13314" width="7.140625" style="6" customWidth="1"/>
    <col min="13315" max="13315" width="9.28515625" style="6" bestFit="1" customWidth="1"/>
    <col min="13316" max="13316" width="7.140625" style="6" customWidth="1"/>
    <col min="13317" max="13317" width="8.85546875" style="6" bestFit="1" customWidth="1"/>
    <col min="13318" max="13318" width="9" style="6" bestFit="1" customWidth="1"/>
    <col min="13319" max="13323" width="7.140625" style="6" customWidth="1"/>
    <col min="13324" max="13324" width="7.85546875" style="6" bestFit="1" customWidth="1"/>
    <col min="13325" max="13325" width="7.140625" style="6" customWidth="1"/>
    <col min="13326" max="13326" width="8.28515625" style="6" customWidth="1"/>
    <col min="13327" max="13327" width="1.42578125" style="6" customWidth="1"/>
    <col min="13328" max="13328" width="24" style="6" customWidth="1"/>
    <col min="13329" max="13329" width="1.42578125" style="6" customWidth="1"/>
    <col min="13330" max="13330" width="4.42578125" style="6" bestFit="1" customWidth="1"/>
    <col min="13331" max="13331" width="9.140625" style="6"/>
    <col min="13332" max="13333" width="13.42578125" style="6" bestFit="1" customWidth="1"/>
    <col min="13334" max="13335" width="12.28515625" style="6" bestFit="1" customWidth="1"/>
    <col min="13336" max="13336" width="13.42578125" style="6" bestFit="1" customWidth="1"/>
    <col min="13337" max="13339" width="14.85546875" style="6" bestFit="1" customWidth="1"/>
    <col min="13340" max="13343" width="13.42578125" style="6" bestFit="1" customWidth="1"/>
    <col min="13344" max="13344" width="12.28515625" style="6" bestFit="1" customWidth="1"/>
    <col min="13345" max="13345" width="9.140625" style="6"/>
    <col min="13346" max="13346" width="17.7109375" style="6" bestFit="1" customWidth="1"/>
    <col min="13347" max="13568" width="9.140625" style="6"/>
    <col min="13569" max="13569" width="16.42578125" style="6" customWidth="1"/>
    <col min="13570" max="13570" width="7.140625" style="6" customWidth="1"/>
    <col min="13571" max="13571" width="9.28515625" style="6" bestFit="1" customWidth="1"/>
    <col min="13572" max="13572" width="7.140625" style="6" customWidth="1"/>
    <col min="13573" max="13573" width="8.85546875" style="6" bestFit="1" customWidth="1"/>
    <col min="13574" max="13574" width="9" style="6" bestFit="1" customWidth="1"/>
    <col min="13575" max="13579" width="7.140625" style="6" customWidth="1"/>
    <col min="13580" max="13580" width="7.85546875" style="6" bestFit="1" customWidth="1"/>
    <col min="13581" max="13581" width="7.140625" style="6" customWidth="1"/>
    <col min="13582" max="13582" width="8.28515625" style="6" customWidth="1"/>
    <col min="13583" max="13583" width="1.42578125" style="6" customWidth="1"/>
    <col min="13584" max="13584" width="24" style="6" customWidth="1"/>
    <col min="13585" max="13585" width="1.42578125" style="6" customWidth="1"/>
    <col min="13586" max="13586" width="4.42578125" style="6" bestFit="1" customWidth="1"/>
    <col min="13587" max="13587" width="9.140625" style="6"/>
    <col min="13588" max="13589" width="13.42578125" style="6" bestFit="1" customWidth="1"/>
    <col min="13590" max="13591" width="12.28515625" style="6" bestFit="1" customWidth="1"/>
    <col min="13592" max="13592" width="13.42578125" style="6" bestFit="1" customWidth="1"/>
    <col min="13593" max="13595" width="14.85546875" style="6" bestFit="1" customWidth="1"/>
    <col min="13596" max="13599" width="13.42578125" style="6" bestFit="1" customWidth="1"/>
    <col min="13600" max="13600" width="12.28515625" style="6" bestFit="1" customWidth="1"/>
    <col min="13601" max="13601" width="9.140625" style="6"/>
    <col min="13602" max="13602" width="17.7109375" style="6" bestFit="1" customWidth="1"/>
    <col min="13603" max="13824" width="9.140625" style="6"/>
    <col min="13825" max="13825" width="16.42578125" style="6" customWidth="1"/>
    <col min="13826" max="13826" width="7.140625" style="6" customWidth="1"/>
    <col min="13827" max="13827" width="9.28515625" style="6" bestFit="1" customWidth="1"/>
    <col min="13828" max="13828" width="7.140625" style="6" customWidth="1"/>
    <col min="13829" max="13829" width="8.85546875" style="6" bestFit="1" customWidth="1"/>
    <col min="13830" max="13830" width="9" style="6" bestFit="1" customWidth="1"/>
    <col min="13831" max="13835" width="7.140625" style="6" customWidth="1"/>
    <col min="13836" max="13836" width="7.85546875" style="6" bestFit="1" customWidth="1"/>
    <col min="13837" max="13837" width="7.140625" style="6" customWidth="1"/>
    <col min="13838" max="13838" width="8.28515625" style="6" customWidth="1"/>
    <col min="13839" max="13839" width="1.42578125" style="6" customWidth="1"/>
    <col min="13840" max="13840" width="24" style="6" customWidth="1"/>
    <col min="13841" max="13841" width="1.42578125" style="6" customWidth="1"/>
    <col min="13842" max="13842" width="4.42578125" style="6" bestFit="1" customWidth="1"/>
    <col min="13843" max="13843" width="9.140625" style="6"/>
    <col min="13844" max="13845" width="13.42578125" style="6" bestFit="1" customWidth="1"/>
    <col min="13846" max="13847" width="12.28515625" style="6" bestFit="1" customWidth="1"/>
    <col min="13848" max="13848" width="13.42578125" style="6" bestFit="1" customWidth="1"/>
    <col min="13849" max="13851" width="14.85546875" style="6" bestFit="1" customWidth="1"/>
    <col min="13852" max="13855" width="13.42578125" style="6" bestFit="1" customWidth="1"/>
    <col min="13856" max="13856" width="12.28515625" style="6" bestFit="1" customWidth="1"/>
    <col min="13857" max="13857" width="9.140625" style="6"/>
    <col min="13858" max="13858" width="17.7109375" style="6" bestFit="1" customWidth="1"/>
    <col min="13859" max="14080" width="9.140625" style="6"/>
    <col min="14081" max="14081" width="16.42578125" style="6" customWidth="1"/>
    <col min="14082" max="14082" width="7.140625" style="6" customWidth="1"/>
    <col min="14083" max="14083" width="9.28515625" style="6" bestFit="1" customWidth="1"/>
    <col min="14084" max="14084" width="7.140625" style="6" customWidth="1"/>
    <col min="14085" max="14085" width="8.85546875" style="6" bestFit="1" customWidth="1"/>
    <col min="14086" max="14086" width="9" style="6" bestFit="1" customWidth="1"/>
    <col min="14087" max="14091" width="7.140625" style="6" customWidth="1"/>
    <col min="14092" max="14092" width="7.85546875" style="6" bestFit="1" customWidth="1"/>
    <col min="14093" max="14093" width="7.140625" style="6" customWidth="1"/>
    <col min="14094" max="14094" width="8.28515625" style="6" customWidth="1"/>
    <col min="14095" max="14095" width="1.42578125" style="6" customWidth="1"/>
    <col min="14096" max="14096" width="24" style="6" customWidth="1"/>
    <col min="14097" max="14097" width="1.42578125" style="6" customWidth="1"/>
    <col min="14098" max="14098" width="4.42578125" style="6" bestFit="1" customWidth="1"/>
    <col min="14099" max="14099" width="9.140625" style="6"/>
    <col min="14100" max="14101" width="13.42578125" style="6" bestFit="1" customWidth="1"/>
    <col min="14102" max="14103" width="12.28515625" style="6" bestFit="1" customWidth="1"/>
    <col min="14104" max="14104" width="13.42578125" style="6" bestFit="1" customWidth="1"/>
    <col min="14105" max="14107" width="14.85546875" style="6" bestFit="1" customWidth="1"/>
    <col min="14108" max="14111" width="13.42578125" style="6" bestFit="1" customWidth="1"/>
    <col min="14112" max="14112" width="12.28515625" style="6" bestFit="1" customWidth="1"/>
    <col min="14113" max="14113" width="9.140625" style="6"/>
    <col min="14114" max="14114" width="17.7109375" style="6" bestFit="1" customWidth="1"/>
    <col min="14115" max="14336" width="9.140625" style="6"/>
    <col min="14337" max="14337" width="16.42578125" style="6" customWidth="1"/>
    <col min="14338" max="14338" width="7.140625" style="6" customWidth="1"/>
    <col min="14339" max="14339" width="9.28515625" style="6" bestFit="1" customWidth="1"/>
    <col min="14340" max="14340" width="7.140625" style="6" customWidth="1"/>
    <col min="14341" max="14341" width="8.85546875" style="6" bestFit="1" customWidth="1"/>
    <col min="14342" max="14342" width="9" style="6" bestFit="1" customWidth="1"/>
    <col min="14343" max="14347" width="7.140625" style="6" customWidth="1"/>
    <col min="14348" max="14348" width="7.85546875" style="6" bestFit="1" customWidth="1"/>
    <col min="14349" max="14349" width="7.140625" style="6" customWidth="1"/>
    <col min="14350" max="14350" width="8.28515625" style="6" customWidth="1"/>
    <col min="14351" max="14351" width="1.42578125" style="6" customWidth="1"/>
    <col min="14352" max="14352" width="24" style="6" customWidth="1"/>
    <col min="14353" max="14353" width="1.42578125" style="6" customWidth="1"/>
    <col min="14354" max="14354" width="4.42578125" style="6" bestFit="1" customWidth="1"/>
    <col min="14355" max="14355" width="9.140625" style="6"/>
    <col min="14356" max="14357" width="13.42578125" style="6" bestFit="1" customWidth="1"/>
    <col min="14358" max="14359" width="12.28515625" style="6" bestFit="1" customWidth="1"/>
    <col min="14360" max="14360" width="13.42578125" style="6" bestFit="1" customWidth="1"/>
    <col min="14361" max="14363" width="14.85546875" style="6" bestFit="1" customWidth="1"/>
    <col min="14364" max="14367" width="13.42578125" style="6" bestFit="1" customWidth="1"/>
    <col min="14368" max="14368" width="12.28515625" style="6" bestFit="1" customWidth="1"/>
    <col min="14369" max="14369" width="9.140625" style="6"/>
    <col min="14370" max="14370" width="17.7109375" style="6" bestFit="1" customWidth="1"/>
    <col min="14371" max="14592" width="9.140625" style="6"/>
    <col min="14593" max="14593" width="16.42578125" style="6" customWidth="1"/>
    <col min="14594" max="14594" width="7.140625" style="6" customWidth="1"/>
    <col min="14595" max="14595" width="9.28515625" style="6" bestFit="1" customWidth="1"/>
    <col min="14596" max="14596" width="7.140625" style="6" customWidth="1"/>
    <col min="14597" max="14597" width="8.85546875" style="6" bestFit="1" customWidth="1"/>
    <col min="14598" max="14598" width="9" style="6" bestFit="1" customWidth="1"/>
    <col min="14599" max="14603" width="7.140625" style="6" customWidth="1"/>
    <col min="14604" max="14604" width="7.85546875" style="6" bestFit="1" customWidth="1"/>
    <col min="14605" max="14605" width="7.140625" style="6" customWidth="1"/>
    <col min="14606" max="14606" width="8.28515625" style="6" customWidth="1"/>
    <col min="14607" max="14607" width="1.42578125" style="6" customWidth="1"/>
    <col min="14608" max="14608" width="24" style="6" customWidth="1"/>
    <col min="14609" max="14609" width="1.42578125" style="6" customWidth="1"/>
    <col min="14610" max="14610" width="4.42578125" style="6" bestFit="1" customWidth="1"/>
    <col min="14611" max="14611" width="9.140625" style="6"/>
    <col min="14612" max="14613" width="13.42578125" style="6" bestFit="1" customWidth="1"/>
    <col min="14614" max="14615" width="12.28515625" style="6" bestFit="1" customWidth="1"/>
    <col min="14616" max="14616" width="13.42578125" style="6" bestFit="1" customWidth="1"/>
    <col min="14617" max="14619" width="14.85546875" style="6" bestFit="1" customWidth="1"/>
    <col min="14620" max="14623" width="13.42578125" style="6" bestFit="1" customWidth="1"/>
    <col min="14624" max="14624" width="12.28515625" style="6" bestFit="1" customWidth="1"/>
    <col min="14625" max="14625" width="9.140625" style="6"/>
    <col min="14626" max="14626" width="17.7109375" style="6" bestFit="1" customWidth="1"/>
    <col min="14627" max="14848" width="9.140625" style="6"/>
    <col min="14849" max="14849" width="16.42578125" style="6" customWidth="1"/>
    <col min="14850" max="14850" width="7.140625" style="6" customWidth="1"/>
    <col min="14851" max="14851" width="9.28515625" style="6" bestFit="1" customWidth="1"/>
    <col min="14852" max="14852" width="7.140625" style="6" customWidth="1"/>
    <col min="14853" max="14853" width="8.85546875" style="6" bestFit="1" customWidth="1"/>
    <col min="14854" max="14854" width="9" style="6" bestFit="1" customWidth="1"/>
    <col min="14855" max="14859" width="7.140625" style="6" customWidth="1"/>
    <col min="14860" max="14860" width="7.85546875" style="6" bestFit="1" customWidth="1"/>
    <col min="14861" max="14861" width="7.140625" style="6" customWidth="1"/>
    <col min="14862" max="14862" width="8.28515625" style="6" customWidth="1"/>
    <col min="14863" max="14863" width="1.42578125" style="6" customWidth="1"/>
    <col min="14864" max="14864" width="24" style="6" customWidth="1"/>
    <col min="14865" max="14865" width="1.42578125" style="6" customWidth="1"/>
    <col min="14866" max="14866" width="4.42578125" style="6" bestFit="1" customWidth="1"/>
    <col min="14867" max="14867" width="9.140625" style="6"/>
    <col min="14868" max="14869" width="13.42578125" style="6" bestFit="1" customWidth="1"/>
    <col min="14870" max="14871" width="12.28515625" style="6" bestFit="1" customWidth="1"/>
    <col min="14872" max="14872" width="13.42578125" style="6" bestFit="1" customWidth="1"/>
    <col min="14873" max="14875" width="14.85546875" style="6" bestFit="1" customWidth="1"/>
    <col min="14876" max="14879" width="13.42578125" style="6" bestFit="1" customWidth="1"/>
    <col min="14880" max="14880" width="12.28515625" style="6" bestFit="1" customWidth="1"/>
    <col min="14881" max="14881" width="9.140625" style="6"/>
    <col min="14882" max="14882" width="17.7109375" style="6" bestFit="1" customWidth="1"/>
    <col min="14883" max="15104" width="9.140625" style="6"/>
    <col min="15105" max="15105" width="16.42578125" style="6" customWidth="1"/>
    <col min="15106" max="15106" width="7.140625" style="6" customWidth="1"/>
    <col min="15107" max="15107" width="9.28515625" style="6" bestFit="1" customWidth="1"/>
    <col min="15108" max="15108" width="7.140625" style="6" customWidth="1"/>
    <col min="15109" max="15109" width="8.85546875" style="6" bestFit="1" customWidth="1"/>
    <col min="15110" max="15110" width="9" style="6" bestFit="1" customWidth="1"/>
    <col min="15111" max="15115" width="7.140625" style="6" customWidth="1"/>
    <col min="15116" max="15116" width="7.85546875" style="6" bestFit="1" customWidth="1"/>
    <col min="15117" max="15117" width="7.140625" style="6" customWidth="1"/>
    <col min="15118" max="15118" width="8.28515625" style="6" customWidth="1"/>
    <col min="15119" max="15119" width="1.42578125" style="6" customWidth="1"/>
    <col min="15120" max="15120" width="24" style="6" customWidth="1"/>
    <col min="15121" max="15121" width="1.42578125" style="6" customWidth="1"/>
    <col min="15122" max="15122" width="4.42578125" style="6" bestFit="1" customWidth="1"/>
    <col min="15123" max="15123" width="9.140625" style="6"/>
    <col min="15124" max="15125" width="13.42578125" style="6" bestFit="1" customWidth="1"/>
    <col min="15126" max="15127" width="12.28515625" style="6" bestFit="1" customWidth="1"/>
    <col min="15128" max="15128" width="13.42578125" style="6" bestFit="1" customWidth="1"/>
    <col min="15129" max="15131" width="14.85546875" style="6" bestFit="1" customWidth="1"/>
    <col min="15132" max="15135" width="13.42578125" style="6" bestFit="1" customWidth="1"/>
    <col min="15136" max="15136" width="12.28515625" style="6" bestFit="1" customWidth="1"/>
    <col min="15137" max="15137" width="9.140625" style="6"/>
    <col min="15138" max="15138" width="17.7109375" style="6" bestFit="1" customWidth="1"/>
    <col min="15139" max="15360" width="9.140625" style="6"/>
    <col min="15361" max="15361" width="16.42578125" style="6" customWidth="1"/>
    <col min="15362" max="15362" width="7.140625" style="6" customWidth="1"/>
    <col min="15363" max="15363" width="9.28515625" style="6" bestFit="1" customWidth="1"/>
    <col min="15364" max="15364" width="7.140625" style="6" customWidth="1"/>
    <col min="15365" max="15365" width="8.85546875" style="6" bestFit="1" customWidth="1"/>
    <col min="15366" max="15366" width="9" style="6" bestFit="1" customWidth="1"/>
    <col min="15367" max="15371" width="7.140625" style="6" customWidth="1"/>
    <col min="15372" max="15372" width="7.85546875" style="6" bestFit="1" customWidth="1"/>
    <col min="15373" max="15373" width="7.140625" style="6" customWidth="1"/>
    <col min="15374" max="15374" width="8.28515625" style="6" customWidth="1"/>
    <col min="15375" max="15375" width="1.42578125" style="6" customWidth="1"/>
    <col min="15376" max="15376" width="24" style="6" customWidth="1"/>
    <col min="15377" max="15377" width="1.42578125" style="6" customWidth="1"/>
    <col min="15378" max="15378" width="4.42578125" style="6" bestFit="1" customWidth="1"/>
    <col min="15379" max="15379" width="9.140625" style="6"/>
    <col min="15380" max="15381" width="13.42578125" style="6" bestFit="1" customWidth="1"/>
    <col min="15382" max="15383" width="12.28515625" style="6" bestFit="1" customWidth="1"/>
    <col min="15384" max="15384" width="13.42578125" style="6" bestFit="1" customWidth="1"/>
    <col min="15385" max="15387" width="14.85546875" style="6" bestFit="1" customWidth="1"/>
    <col min="15388" max="15391" width="13.42578125" style="6" bestFit="1" customWidth="1"/>
    <col min="15392" max="15392" width="12.28515625" style="6" bestFit="1" customWidth="1"/>
    <col min="15393" max="15393" width="9.140625" style="6"/>
    <col min="15394" max="15394" width="17.7109375" style="6" bestFit="1" customWidth="1"/>
    <col min="15395" max="15616" width="9.140625" style="6"/>
    <col min="15617" max="15617" width="16.42578125" style="6" customWidth="1"/>
    <col min="15618" max="15618" width="7.140625" style="6" customWidth="1"/>
    <col min="15619" max="15619" width="9.28515625" style="6" bestFit="1" customWidth="1"/>
    <col min="15620" max="15620" width="7.140625" style="6" customWidth="1"/>
    <col min="15621" max="15621" width="8.85546875" style="6" bestFit="1" customWidth="1"/>
    <col min="15622" max="15622" width="9" style="6" bestFit="1" customWidth="1"/>
    <col min="15623" max="15627" width="7.140625" style="6" customWidth="1"/>
    <col min="15628" max="15628" width="7.85546875" style="6" bestFit="1" customWidth="1"/>
    <col min="15629" max="15629" width="7.140625" style="6" customWidth="1"/>
    <col min="15630" max="15630" width="8.28515625" style="6" customWidth="1"/>
    <col min="15631" max="15631" width="1.42578125" style="6" customWidth="1"/>
    <col min="15632" max="15632" width="24" style="6" customWidth="1"/>
    <col min="15633" max="15633" width="1.42578125" style="6" customWidth="1"/>
    <col min="15634" max="15634" width="4.42578125" style="6" bestFit="1" customWidth="1"/>
    <col min="15635" max="15635" width="9.140625" style="6"/>
    <col min="15636" max="15637" width="13.42578125" style="6" bestFit="1" customWidth="1"/>
    <col min="15638" max="15639" width="12.28515625" style="6" bestFit="1" customWidth="1"/>
    <col min="15640" max="15640" width="13.42578125" style="6" bestFit="1" customWidth="1"/>
    <col min="15641" max="15643" width="14.85546875" style="6" bestFit="1" customWidth="1"/>
    <col min="15644" max="15647" width="13.42578125" style="6" bestFit="1" customWidth="1"/>
    <col min="15648" max="15648" width="12.28515625" style="6" bestFit="1" customWidth="1"/>
    <col min="15649" max="15649" width="9.140625" style="6"/>
    <col min="15650" max="15650" width="17.7109375" style="6" bestFit="1" customWidth="1"/>
    <col min="15651" max="15872" width="9.140625" style="6"/>
    <col min="15873" max="15873" width="16.42578125" style="6" customWidth="1"/>
    <col min="15874" max="15874" width="7.140625" style="6" customWidth="1"/>
    <col min="15875" max="15875" width="9.28515625" style="6" bestFit="1" customWidth="1"/>
    <col min="15876" max="15876" width="7.140625" style="6" customWidth="1"/>
    <col min="15877" max="15877" width="8.85546875" style="6" bestFit="1" customWidth="1"/>
    <col min="15878" max="15878" width="9" style="6" bestFit="1" customWidth="1"/>
    <col min="15879" max="15883" width="7.140625" style="6" customWidth="1"/>
    <col min="15884" max="15884" width="7.85546875" style="6" bestFit="1" customWidth="1"/>
    <col min="15885" max="15885" width="7.140625" style="6" customWidth="1"/>
    <col min="15886" max="15886" width="8.28515625" style="6" customWidth="1"/>
    <col min="15887" max="15887" width="1.42578125" style="6" customWidth="1"/>
    <col min="15888" max="15888" width="24" style="6" customWidth="1"/>
    <col min="15889" max="15889" width="1.42578125" style="6" customWidth="1"/>
    <col min="15890" max="15890" width="4.42578125" style="6" bestFit="1" customWidth="1"/>
    <col min="15891" max="15891" width="9.140625" style="6"/>
    <col min="15892" max="15893" width="13.42578125" style="6" bestFit="1" customWidth="1"/>
    <col min="15894" max="15895" width="12.28515625" style="6" bestFit="1" customWidth="1"/>
    <col min="15896" max="15896" width="13.42578125" style="6" bestFit="1" customWidth="1"/>
    <col min="15897" max="15899" width="14.85546875" style="6" bestFit="1" customWidth="1"/>
    <col min="15900" max="15903" width="13.42578125" style="6" bestFit="1" customWidth="1"/>
    <col min="15904" max="15904" width="12.28515625" style="6" bestFit="1" customWidth="1"/>
    <col min="15905" max="15905" width="9.140625" style="6"/>
    <col min="15906" max="15906" width="17.7109375" style="6" bestFit="1" customWidth="1"/>
    <col min="15907" max="16128" width="9.140625" style="6"/>
    <col min="16129" max="16129" width="16.42578125" style="6" customWidth="1"/>
    <col min="16130" max="16130" width="7.140625" style="6" customWidth="1"/>
    <col min="16131" max="16131" width="9.28515625" style="6" bestFit="1" customWidth="1"/>
    <col min="16132" max="16132" width="7.140625" style="6" customWidth="1"/>
    <col min="16133" max="16133" width="8.85546875" style="6" bestFit="1" customWidth="1"/>
    <col min="16134" max="16134" width="9" style="6" bestFit="1" customWidth="1"/>
    <col min="16135" max="16139" width="7.140625" style="6" customWidth="1"/>
    <col min="16140" max="16140" width="7.85546875" style="6" bestFit="1" customWidth="1"/>
    <col min="16141" max="16141" width="7.140625" style="6" customWidth="1"/>
    <col min="16142" max="16142" width="8.28515625" style="6" customWidth="1"/>
    <col min="16143" max="16143" width="1.42578125" style="6" customWidth="1"/>
    <col min="16144" max="16144" width="24" style="6" customWidth="1"/>
    <col min="16145" max="16145" width="1.42578125" style="6" customWidth="1"/>
    <col min="16146" max="16146" width="4.42578125" style="6" bestFit="1" customWidth="1"/>
    <col min="16147" max="16147" width="9.140625" style="6"/>
    <col min="16148" max="16149" width="13.42578125" style="6" bestFit="1" customWidth="1"/>
    <col min="16150" max="16151" width="12.28515625" style="6" bestFit="1" customWidth="1"/>
    <col min="16152" max="16152" width="13.42578125" style="6" bestFit="1" customWidth="1"/>
    <col min="16153" max="16155" width="14.85546875" style="6" bestFit="1" customWidth="1"/>
    <col min="16156" max="16159" width="13.42578125" style="6" bestFit="1" customWidth="1"/>
    <col min="16160" max="16160" width="12.28515625" style="6" bestFit="1" customWidth="1"/>
    <col min="16161" max="16161" width="9.140625" style="6"/>
    <col min="16162" max="16162" width="17.7109375" style="6" bestFit="1" customWidth="1"/>
    <col min="16163" max="16384" width="9.140625" style="6"/>
  </cols>
  <sheetData>
    <row r="1" spans="1:50" ht="22.5" customHeight="1" thickBot="1" x14ac:dyDescent="0.55000000000000004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2"/>
      <c r="O1" s="2"/>
      <c r="P1" s="2"/>
      <c r="R1" s="5">
        <v>170</v>
      </c>
    </row>
    <row r="2" spans="1:50" ht="20.25" customHeight="1" thickTop="1" x14ac:dyDescent="0.5">
      <c r="A2" s="1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2"/>
      <c r="O2" s="2"/>
      <c r="P2" s="9" t="s">
        <v>2</v>
      </c>
      <c r="Q2" s="2"/>
      <c r="R2" s="10" t="s">
        <v>3</v>
      </c>
    </row>
    <row r="3" spans="1:50" ht="18" customHeight="1" x14ac:dyDescent="0.5">
      <c r="A3" s="11" t="s">
        <v>4</v>
      </c>
      <c r="B3" s="12" t="s">
        <v>5</v>
      </c>
      <c r="C3" s="11"/>
      <c r="D3" s="11"/>
      <c r="E3" s="11"/>
      <c r="F3" s="11"/>
      <c r="G3" s="11"/>
      <c r="H3" s="13"/>
      <c r="I3" s="14" t="s">
        <v>6</v>
      </c>
      <c r="J3" s="15"/>
      <c r="K3" s="15"/>
      <c r="L3" s="15"/>
      <c r="M3" s="15"/>
      <c r="N3" s="16"/>
      <c r="O3" s="17" t="s">
        <v>7</v>
      </c>
      <c r="P3" s="18"/>
      <c r="Q3" s="2"/>
      <c r="R3" s="19"/>
    </row>
    <row r="4" spans="1:50" ht="18" customHeight="1" x14ac:dyDescent="0.5">
      <c r="A4" s="20"/>
      <c r="B4" s="21" t="s">
        <v>8</v>
      </c>
      <c r="C4" s="22"/>
      <c r="D4" s="22"/>
      <c r="E4" s="22"/>
      <c r="F4" s="22"/>
      <c r="G4" s="22"/>
      <c r="H4" s="23"/>
      <c r="I4" s="24" t="s">
        <v>9</v>
      </c>
      <c r="J4" s="25"/>
      <c r="K4" s="25"/>
      <c r="L4" s="25"/>
      <c r="M4" s="25"/>
      <c r="N4" s="26"/>
      <c r="O4" s="27"/>
      <c r="P4" s="28"/>
      <c r="Q4" s="29"/>
      <c r="R4" s="19"/>
    </row>
    <row r="5" spans="1:50" ht="18" customHeight="1" x14ac:dyDescent="0.5">
      <c r="A5" s="20"/>
      <c r="B5" s="30"/>
      <c r="C5" s="30" t="s">
        <v>10</v>
      </c>
      <c r="D5" s="30"/>
      <c r="E5" s="30" t="s">
        <v>11</v>
      </c>
      <c r="F5" s="31"/>
      <c r="G5" s="32"/>
      <c r="H5" s="33"/>
      <c r="I5" s="34"/>
      <c r="J5" s="34"/>
      <c r="K5" s="34"/>
      <c r="L5" s="34"/>
      <c r="M5" s="34"/>
      <c r="N5" s="34"/>
      <c r="O5" s="27"/>
      <c r="P5" s="28"/>
      <c r="Q5" s="35"/>
      <c r="R5" s="19"/>
    </row>
    <row r="6" spans="1:50" ht="18" customHeight="1" x14ac:dyDescent="0.5">
      <c r="A6" s="20"/>
      <c r="B6" s="30" t="s">
        <v>12</v>
      </c>
      <c r="C6" s="30" t="s">
        <v>13</v>
      </c>
      <c r="D6" s="30" t="s">
        <v>14</v>
      </c>
      <c r="E6" s="36" t="s">
        <v>15</v>
      </c>
      <c r="F6" s="31" t="s">
        <v>16</v>
      </c>
      <c r="G6" s="31" t="s">
        <v>17</v>
      </c>
      <c r="H6" s="31" t="s">
        <v>18</v>
      </c>
      <c r="I6" s="30" t="s">
        <v>19</v>
      </c>
      <c r="J6" s="37" t="s">
        <v>20</v>
      </c>
      <c r="K6" s="37" t="s">
        <v>21</v>
      </c>
      <c r="L6" s="37" t="s">
        <v>22</v>
      </c>
      <c r="M6" s="30" t="s">
        <v>23</v>
      </c>
      <c r="N6" s="38" t="s">
        <v>6</v>
      </c>
      <c r="O6" s="27"/>
      <c r="P6" s="28"/>
      <c r="R6" s="19"/>
    </row>
    <row r="7" spans="1:50" ht="18" customHeight="1" x14ac:dyDescent="0.5">
      <c r="A7" s="20"/>
      <c r="B7" s="30" t="s">
        <v>24</v>
      </c>
      <c r="C7" s="30" t="s">
        <v>25</v>
      </c>
      <c r="D7" s="38" t="s">
        <v>26</v>
      </c>
      <c r="E7" s="36" t="s">
        <v>27</v>
      </c>
      <c r="F7" s="31" t="s">
        <v>28</v>
      </c>
      <c r="G7" s="31" t="s">
        <v>29</v>
      </c>
      <c r="H7" s="31" t="s">
        <v>30</v>
      </c>
      <c r="I7" s="30" t="s">
        <v>31</v>
      </c>
      <c r="J7" s="37" t="s">
        <v>32</v>
      </c>
      <c r="K7" s="37" t="s">
        <v>33</v>
      </c>
      <c r="L7" s="37" t="s">
        <v>34</v>
      </c>
      <c r="M7" s="31" t="s">
        <v>29</v>
      </c>
      <c r="N7" s="38" t="s">
        <v>18</v>
      </c>
      <c r="O7" s="27"/>
      <c r="P7" s="28"/>
      <c r="Q7" s="35"/>
      <c r="R7" s="19"/>
    </row>
    <row r="8" spans="1:50" ht="18" customHeight="1" x14ac:dyDescent="0.5">
      <c r="A8" s="20"/>
      <c r="B8" s="30" t="s">
        <v>35</v>
      </c>
      <c r="C8" s="36" t="s">
        <v>36</v>
      </c>
      <c r="D8" s="38"/>
      <c r="E8" s="38" t="s">
        <v>37</v>
      </c>
      <c r="F8" s="31"/>
      <c r="G8" s="31"/>
      <c r="H8" s="31"/>
      <c r="I8" s="37" t="s">
        <v>38</v>
      </c>
      <c r="J8" s="37"/>
      <c r="K8" s="37"/>
      <c r="L8" s="37"/>
      <c r="M8" s="30"/>
      <c r="N8" s="38" t="s">
        <v>39</v>
      </c>
      <c r="O8" s="27"/>
      <c r="P8" s="28"/>
      <c r="Q8" s="35"/>
      <c r="R8" s="19"/>
    </row>
    <row r="9" spans="1:50" ht="18" customHeight="1" x14ac:dyDescent="0.5">
      <c r="A9" s="22"/>
      <c r="B9" s="39"/>
      <c r="C9" s="39" t="s">
        <v>40</v>
      </c>
      <c r="D9" s="39"/>
      <c r="E9" s="40" t="s">
        <v>41</v>
      </c>
      <c r="F9" s="41"/>
      <c r="G9" s="41"/>
      <c r="H9" s="41"/>
      <c r="I9" s="39"/>
      <c r="J9" s="39"/>
      <c r="K9" s="39"/>
      <c r="L9" s="39"/>
      <c r="M9" s="39"/>
      <c r="N9" s="39"/>
      <c r="O9" s="42"/>
      <c r="P9" s="43"/>
      <c r="Q9" s="35"/>
      <c r="R9" s="19"/>
    </row>
    <row r="10" spans="1:50" ht="20.25" customHeight="1" x14ac:dyDescent="0.5">
      <c r="A10" s="44" t="s">
        <v>42</v>
      </c>
      <c r="B10" s="45">
        <f>SUM(B11,B24,B40,B42,B50,B62,B67,B72,B74,B91,B94)</f>
        <v>3061.7295496699999</v>
      </c>
      <c r="C10" s="46">
        <f t="shared" ref="C10:N10" si="0">SUM(C11,C24,C40,C42,C50,C62,C67,C72,C74,C91,C94)</f>
        <v>396.72380851000003</v>
      </c>
      <c r="D10" s="47">
        <f t="shared" si="0"/>
        <v>298.27057972</v>
      </c>
      <c r="E10" s="48">
        <f t="shared" si="0"/>
        <v>21.234344709999998</v>
      </c>
      <c r="F10" s="46">
        <f t="shared" si="0"/>
        <v>182.83577571999999</v>
      </c>
      <c r="G10" s="49">
        <f t="shared" si="0"/>
        <v>4463.8783511000001</v>
      </c>
      <c r="H10" s="49">
        <f t="shared" si="0"/>
        <v>4657.6267198199994</v>
      </c>
      <c r="I10" s="49">
        <f t="shared" si="0"/>
        <v>1442.2407861399997</v>
      </c>
      <c r="J10" s="49">
        <f t="shared" si="0"/>
        <v>2627.6482662399999</v>
      </c>
      <c r="K10" s="49">
        <f t="shared" si="0"/>
        <v>2886.2418996099996</v>
      </c>
      <c r="L10" s="45">
        <f t="shared" si="0"/>
        <v>3140.5822322100007</v>
      </c>
      <c r="M10" s="47">
        <f t="shared" si="0"/>
        <v>374.66014137999997</v>
      </c>
      <c r="N10" s="46">
        <f t="shared" si="0"/>
        <v>45.16318442</v>
      </c>
      <c r="O10" s="50"/>
      <c r="P10" s="51" t="s">
        <v>43</v>
      </c>
      <c r="Q10" s="35"/>
      <c r="R10" s="19"/>
      <c r="AH10" s="52">
        <f>B10*1000</f>
        <v>3061729.5496700001</v>
      </c>
      <c r="AI10" s="52">
        <f t="shared" ref="AI10:AT25" si="1">C10*1000</f>
        <v>396723.80851</v>
      </c>
      <c r="AJ10" s="52">
        <f t="shared" si="1"/>
        <v>298270.57971999998</v>
      </c>
      <c r="AK10" s="52">
        <f t="shared" si="1"/>
        <v>21234.344709999998</v>
      </c>
      <c r="AL10" s="52">
        <f t="shared" si="1"/>
        <v>182835.77571999998</v>
      </c>
      <c r="AM10" s="52">
        <f t="shared" si="1"/>
        <v>4463878.3511000006</v>
      </c>
      <c r="AN10" s="52">
        <f t="shared" si="1"/>
        <v>4657626.7198199993</v>
      </c>
      <c r="AO10" s="52">
        <f t="shared" si="1"/>
        <v>1442240.7861399997</v>
      </c>
      <c r="AP10" s="52">
        <f t="shared" si="1"/>
        <v>2627648.2662399998</v>
      </c>
      <c r="AQ10" s="52">
        <f t="shared" si="1"/>
        <v>2886241.8996099997</v>
      </c>
      <c r="AR10" s="52">
        <f t="shared" si="1"/>
        <v>3140582.2322100005</v>
      </c>
      <c r="AS10" s="52">
        <f t="shared" si="1"/>
        <v>374660.14137999999</v>
      </c>
      <c r="AT10" s="52">
        <f t="shared" si="1"/>
        <v>45163.184419999998</v>
      </c>
      <c r="AU10" s="52"/>
      <c r="AV10" s="52"/>
      <c r="AW10" s="52"/>
      <c r="AX10" s="52"/>
    </row>
    <row r="11" spans="1:50" ht="20.25" customHeight="1" x14ac:dyDescent="0.5">
      <c r="A11" s="53" t="s">
        <v>44</v>
      </c>
      <c r="B11" s="54">
        <f>SUM(B12:B23)</f>
        <v>1085.604472</v>
      </c>
      <c r="C11" s="55">
        <f t="shared" ref="C11:N11" si="2">SUM(C12:C23)</f>
        <v>74.308986869999998</v>
      </c>
      <c r="D11" s="56">
        <f t="shared" si="2"/>
        <v>72.917376289999993</v>
      </c>
      <c r="E11" s="57">
        <f t="shared" si="2"/>
        <v>4.8598287999999998</v>
      </c>
      <c r="F11" s="55">
        <f t="shared" si="2"/>
        <v>14.62153792</v>
      </c>
      <c r="G11" s="58">
        <f t="shared" si="2"/>
        <v>814.21719499999995</v>
      </c>
      <c r="H11" s="58">
        <f t="shared" si="2"/>
        <v>1131.6578755600001</v>
      </c>
      <c r="I11" s="58">
        <f t="shared" si="2"/>
        <v>436.97576460999994</v>
      </c>
      <c r="J11" s="58">
        <f t="shared" si="2"/>
        <v>675.44411599999989</v>
      </c>
      <c r="K11" s="58">
        <f t="shared" si="2"/>
        <v>492.97944288999997</v>
      </c>
      <c r="L11" s="54">
        <f t="shared" si="2"/>
        <v>700.89064856999994</v>
      </c>
      <c r="M11" s="56">
        <f t="shared" si="2"/>
        <v>95.478950019999985</v>
      </c>
      <c r="N11" s="55">
        <f t="shared" si="2"/>
        <v>0.71854442000000018</v>
      </c>
      <c r="O11" s="59"/>
      <c r="P11" s="53" t="s">
        <v>45</v>
      </c>
      <c r="Q11" s="35"/>
      <c r="R11" s="19"/>
      <c r="AH11" s="52">
        <f t="shared" ref="AH11:AT74" si="3">B11*1000</f>
        <v>1085604.4720000001</v>
      </c>
      <c r="AI11" s="52">
        <f t="shared" si="1"/>
        <v>74308.986869999993</v>
      </c>
      <c r="AJ11" s="52">
        <f t="shared" si="1"/>
        <v>72917.376289999986</v>
      </c>
      <c r="AK11" s="52">
        <f t="shared" si="1"/>
        <v>4859.8288000000002</v>
      </c>
      <c r="AL11" s="52">
        <f t="shared" si="1"/>
        <v>14621.537919999999</v>
      </c>
      <c r="AM11" s="52">
        <f t="shared" si="1"/>
        <v>814217.19499999995</v>
      </c>
      <c r="AN11" s="52">
        <f t="shared" si="1"/>
        <v>1131657.8755600001</v>
      </c>
      <c r="AO11" s="52">
        <f t="shared" si="1"/>
        <v>436975.76460999995</v>
      </c>
      <c r="AP11" s="52">
        <f t="shared" si="1"/>
        <v>675444.11599999992</v>
      </c>
      <c r="AQ11" s="52">
        <f t="shared" si="1"/>
        <v>492979.44288999995</v>
      </c>
      <c r="AR11" s="52">
        <f t="shared" si="1"/>
        <v>700890.64856999996</v>
      </c>
      <c r="AS11" s="52">
        <f t="shared" si="1"/>
        <v>95478.950019999989</v>
      </c>
      <c r="AT11" s="52">
        <f t="shared" si="1"/>
        <v>718.54442000000017</v>
      </c>
      <c r="AU11" s="52"/>
      <c r="AV11" s="52"/>
      <c r="AW11" s="52"/>
      <c r="AX11" s="52"/>
    </row>
    <row r="12" spans="1:50" ht="20.25" customHeight="1" x14ac:dyDescent="0.5">
      <c r="A12" s="60" t="s">
        <v>46</v>
      </c>
      <c r="B12" s="61">
        <f t="shared" ref="B12:N23" si="4">T12/1000000</f>
        <v>42.78770488</v>
      </c>
      <c r="C12" s="62">
        <f t="shared" si="4"/>
        <v>4.8310563499999999</v>
      </c>
      <c r="D12" s="63">
        <f t="shared" si="4"/>
        <v>11.846296669999999</v>
      </c>
      <c r="E12" s="64">
        <f t="shared" si="4"/>
        <v>2.3052430400000001</v>
      </c>
      <c r="F12" s="62">
        <f t="shared" si="4"/>
        <v>5.4110681399999994</v>
      </c>
      <c r="G12" s="65">
        <f t="shared" si="4"/>
        <v>214.99057300000001</v>
      </c>
      <c r="H12" s="66">
        <f t="shared" si="4"/>
        <v>223.01720344999998</v>
      </c>
      <c r="I12" s="65">
        <f t="shared" si="4"/>
        <v>99.293401629999991</v>
      </c>
      <c r="J12" s="65">
        <f t="shared" si="4"/>
        <v>161.63169119999998</v>
      </c>
      <c r="K12" s="65">
        <f t="shared" si="4"/>
        <v>91.649219090000003</v>
      </c>
      <c r="L12" s="61">
        <f t="shared" si="4"/>
        <v>72.430355000000006</v>
      </c>
      <c r="M12" s="63">
        <f t="shared" si="4"/>
        <v>17.594840999999999</v>
      </c>
      <c r="N12" s="67" t="s">
        <v>47</v>
      </c>
      <c r="O12" s="68"/>
      <c r="P12" s="60" t="s">
        <v>48</v>
      </c>
      <c r="Q12" s="35"/>
      <c r="R12" s="19"/>
      <c r="T12" s="7">
        <v>42787704.880000003</v>
      </c>
      <c r="U12" s="8">
        <v>4831056.3499999996</v>
      </c>
      <c r="V12" s="8">
        <v>11846296.67</v>
      </c>
      <c r="W12" s="8">
        <v>2305243.04</v>
      </c>
      <c r="X12" s="8">
        <v>5411068.1399999997</v>
      </c>
      <c r="Y12" s="8">
        <v>214990573</v>
      </c>
      <c r="Z12" s="8">
        <v>223017203.44999999</v>
      </c>
      <c r="AA12" s="7">
        <v>99293401.629999995</v>
      </c>
      <c r="AB12" s="8">
        <v>161631691.19999999</v>
      </c>
      <c r="AC12" s="8">
        <v>91649219.090000004</v>
      </c>
      <c r="AD12" s="8">
        <v>72430355</v>
      </c>
      <c r="AE12" s="8">
        <v>17594841</v>
      </c>
      <c r="AF12" s="8">
        <v>0</v>
      </c>
      <c r="AH12" s="52">
        <f t="shared" si="3"/>
        <v>42787.704879999998</v>
      </c>
      <c r="AI12" s="52">
        <f t="shared" si="1"/>
        <v>4831.0563499999998</v>
      </c>
      <c r="AJ12" s="52">
        <f t="shared" si="1"/>
        <v>11846.29667</v>
      </c>
      <c r="AK12" s="52">
        <f t="shared" si="1"/>
        <v>2305.2430400000003</v>
      </c>
      <c r="AL12" s="52">
        <f t="shared" si="1"/>
        <v>5411.0681399999994</v>
      </c>
      <c r="AM12" s="52">
        <f t="shared" si="1"/>
        <v>214990.573</v>
      </c>
      <c r="AN12" s="52">
        <f t="shared" si="1"/>
        <v>223017.20344999997</v>
      </c>
      <c r="AO12" s="52">
        <f t="shared" si="1"/>
        <v>99293.401629999993</v>
      </c>
      <c r="AP12" s="52">
        <f t="shared" si="1"/>
        <v>161631.69119999997</v>
      </c>
      <c r="AQ12" s="52">
        <f t="shared" si="1"/>
        <v>91649.219089999999</v>
      </c>
      <c r="AR12" s="52">
        <f t="shared" si="1"/>
        <v>72430.35500000001</v>
      </c>
      <c r="AS12" s="52">
        <f t="shared" si="1"/>
        <v>17594.841</v>
      </c>
      <c r="AT12" s="52" t="e">
        <f t="shared" si="1"/>
        <v>#VALUE!</v>
      </c>
      <c r="AU12" s="52"/>
      <c r="AV12" s="52"/>
      <c r="AW12" s="52"/>
      <c r="AX12" s="52"/>
    </row>
    <row r="13" spans="1:50" ht="20.25" customHeight="1" x14ac:dyDescent="0.5">
      <c r="A13" s="60" t="s">
        <v>49</v>
      </c>
      <c r="B13" s="61">
        <f t="shared" si="4"/>
        <v>294.94945862999998</v>
      </c>
      <c r="C13" s="62">
        <f t="shared" si="4"/>
        <v>27.79501874</v>
      </c>
      <c r="D13" s="63">
        <f t="shared" si="4"/>
        <v>14.798650109999999</v>
      </c>
      <c r="E13" s="64">
        <f t="shared" si="4"/>
        <v>2.5545857599999997</v>
      </c>
      <c r="F13" s="62">
        <f t="shared" si="4"/>
        <v>3.8091409999999999</v>
      </c>
      <c r="G13" s="65">
        <f t="shared" si="4"/>
        <v>150.95110299999999</v>
      </c>
      <c r="H13" s="69" t="s">
        <v>50</v>
      </c>
      <c r="I13" s="65">
        <f t="shared" si="4"/>
        <v>69.557867549999997</v>
      </c>
      <c r="J13" s="65">
        <f t="shared" si="4"/>
        <v>94.463448670000005</v>
      </c>
      <c r="K13" s="65">
        <f t="shared" si="4"/>
        <v>124.15332740000001</v>
      </c>
      <c r="L13" s="61">
        <f t="shared" si="4"/>
        <v>79.911250599999988</v>
      </c>
      <c r="M13" s="63">
        <f t="shared" si="4"/>
        <v>11.954546000000001</v>
      </c>
      <c r="N13" s="70">
        <f t="shared" si="4"/>
        <v>2.4E-2</v>
      </c>
      <c r="O13" s="71"/>
      <c r="P13" s="72" t="s">
        <v>51</v>
      </c>
      <c r="Q13" s="73"/>
      <c r="R13" s="19"/>
      <c r="T13" s="7">
        <v>294949458.63</v>
      </c>
      <c r="U13" s="8">
        <v>27795018.739999998</v>
      </c>
      <c r="V13" s="8">
        <v>14798650.109999999</v>
      </c>
      <c r="W13" s="8">
        <v>2554585.7599999998</v>
      </c>
      <c r="X13" s="8">
        <v>3809141</v>
      </c>
      <c r="Y13" s="8">
        <v>150951103</v>
      </c>
      <c r="Z13" s="8">
        <v>0</v>
      </c>
      <c r="AA13" s="7">
        <v>69557867.549999997</v>
      </c>
      <c r="AB13" s="8">
        <v>94463448.670000002</v>
      </c>
      <c r="AC13" s="8">
        <v>124153327.40000001</v>
      </c>
      <c r="AD13" s="8">
        <v>79911250.599999994</v>
      </c>
      <c r="AE13" s="8">
        <v>11954546</v>
      </c>
      <c r="AF13" s="8">
        <v>24000</v>
      </c>
      <c r="AH13" s="52">
        <f t="shared" si="3"/>
        <v>294949.45863000001</v>
      </c>
      <c r="AI13" s="52">
        <f t="shared" si="1"/>
        <v>27795.01874</v>
      </c>
      <c r="AJ13" s="52">
        <f t="shared" si="1"/>
        <v>14798.650109999999</v>
      </c>
      <c r="AK13" s="52">
        <f t="shared" si="1"/>
        <v>2554.5857599999995</v>
      </c>
      <c r="AL13" s="52">
        <f t="shared" si="1"/>
        <v>3809.1410000000001</v>
      </c>
      <c r="AM13" s="52">
        <f t="shared" si="1"/>
        <v>150951.103</v>
      </c>
      <c r="AN13" s="52" t="e">
        <f t="shared" si="1"/>
        <v>#VALUE!</v>
      </c>
      <c r="AO13" s="52">
        <f t="shared" si="1"/>
        <v>69557.867549999995</v>
      </c>
      <c r="AP13" s="52">
        <f t="shared" si="1"/>
        <v>94463.448670000012</v>
      </c>
      <c r="AQ13" s="52">
        <f t="shared" si="1"/>
        <v>124153.32740000001</v>
      </c>
      <c r="AR13" s="52">
        <f t="shared" si="1"/>
        <v>79911.250599999985</v>
      </c>
      <c r="AS13" s="52">
        <f t="shared" si="1"/>
        <v>11954.546</v>
      </c>
      <c r="AT13" s="52">
        <f t="shared" si="1"/>
        <v>24</v>
      </c>
      <c r="AU13" s="52"/>
      <c r="AV13" s="52"/>
      <c r="AW13" s="52"/>
      <c r="AX13" s="52"/>
    </row>
    <row r="14" spans="1:50" ht="20.25" customHeight="1" x14ac:dyDescent="0.5">
      <c r="A14" s="60" t="s">
        <v>52</v>
      </c>
      <c r="B14" s="61">
        <f t="shared" si="4"/>
        <v>61.248020709999999</v>
      </c>
      <c r="C14" s="62">
        <f t="shared" si="4"/>
        <v>2.6848926500000001</v>
      </c>
      <c r="D14" s="63">
        <f t="shared" si="4"/>
        <v>2.0418191599999997</v>
      </c>
      <c r="E14" s="67" t="s">
        <v>47</v>
      </c>
      <c r="F14" s="62">
        <f t="shared" si="4"/>
        <v>2.2366401699999998</v>
      </c>
      <c r="G14" s="65">
        <f t="shared" si="4"/>
        <v>24.209745999999999</v>
      </c>
      <c r="H14" s="66">
        <f t="shared" si="4"/>
        <v>34.028508369999997</v>
      </c>
      <c r="I14" s="65">
        <f t="shared" si="4"/>
        <v>7.8143352199999994</v>
      </c>
      <c r="J14" s="65">
        <f t="shared" si="4"/>
        <v>32.24072992</v>
      </c>
      <c r="K14" s="65">
        <f t="shared" si="4"/>
        <v>23.219140629999998</v>
      </c>
      <c r="L14" s="61">
        <f t="shared" si="4"/>
        <v>38.367560900000001</v>
      </c>
      <c r="M14" s="63">
        <f t="shared" si="4"/>
        <v>1.90614818</v>
      </c>
      <c r="N14" s="62">
        <f t="shared" si="4"/>
        <v>0.03</v>
      </c>
      <c r="O14" s="71"/>
      <c r="P14" s="74" t="s">
        <v>53</v>
      </c>
      <c r="R14" s="19"/>
      <c r="T14" s="7">
        <v>61248020.710000001</v>
      </c>
      <c r="U14" s="8">
        <v>2684892.65</v>
      </c>
      <c r="V14" s="8">
        <v>2041819.16</v>
      </c>
      <c r="W14" s="8">
        <v>0</v>
      </c>
      <c r="X14" s="8">
        <v>2236640.17</v>
      </c>
      <c r="Y14" s="8">
        <v>24209746</v>
      </c>
      <c r="Z14" s="8">
        <v>34028508.369999997</v>
      </c>
      <c r="AA14" s="7">
        <v>7814335.2199999997</v>
      </c>
      <c r="AB14" s="8">
        <v>32240729.920000002</v>
      </c>
      <c r="AC14" s="8">
        <v>23219140.629999999</v>
      </c>
      <c r="AD14" s="8">
        <v>38367560.899999999</v>
      </c>
      <c r="AE14" s="8">
        <v>1906148.18</v>
      </c>
      <c r="AF14" s="8">
        <v>30000</v>
      </c>
      <c r="AH14" s="52">
        <f t="shared" si="3"/>
        <v>61248.020709999997</v>
      </c>
      <c r="AI14" s="52">
        <f t="shared" si="1"/>
        <v>2684.8926500000002</v>
      </c>
      <c r="AJ14" s="52">
        <f t="shared" si="1"/>
        <v>2041.8191599999998</v>
      </c>
      <c r="AK14" s="52" t="e">
        <f t="shared" si="1"/>
        <v>#VALUE!</v>
      </c>
      <c r="AL14" s="52">
        <f t="shared" si="1"/>
        <v>2236.6401699999997</v>
      </c>
      <c r="AM14" s="52">
        <f t="shared" si="1"/>
        <v>24209.745999999999</v>
      </c>
      <c r="AN14" s="52">
        <f t="shared" si="1"/>
        <v>34028.508369999996</v>
      </c>
      <c r="AO14" s="52">
        <f t="shared" si="1"/>
        <v>7814.335219999999</v>
      </c>
      <c r="AP14" s="52">
        <f t="shared" si="1"/>
        <v>32240.729919999998</v>
      </c>
      <c r="AQ14" s="52">
        <f t="shared" si="1"/>
        <v>23219.140629999998</v>
      </c>
      <c r="AR14" s="52">
        <f t="shared" si="1"/>
        <v>38367.560900000004</v>
      </c>
      <c r="AS14" s="52">
        <f t="shared" si="1"/>
        <v>1906.1481799999999</v>
      </c>
      <c r="AT14" s="52">
        <f t="shared" si="1"/>
        <v>30</v>
      </c>
      <c r="AU14" s="52"/>
      <c r="AV14" s="52"/>
      <c r="AW14" s="52"/>
      <c r="AX14" s="52"/>
    </row>
    <row r="15" spans="1:50" ht="20.25" customHeight="1" x14ac:dyDescent="0.5">
      <c r="A15" s="60" t="s">
        <v>54</v>
      </c>
      <c r="B15" s="61">
        <f t="shared" si="4"/>
        <v>6.5423125300000002</v>
      </c>
      <c r="C15" s="62">
        <f t="shared" si="4"/>
        <v>1.5010735500000001</v>
      </c>
      <c r="D15" s="63">
        <f t="shared" si="4"/>
        <v>2.4007228700000001</v>
      </c>
      <c r="E15" s="67" t="s">
        <v>47</v>
      </c>
      <c r="F15" s="62">
        <f t="shared" si="4"/>
        <v>3.7069999999999999E-2</v>
      </c>
      <c r="G15" s="65">
        <f t="shared" si="4"/>
        <v>31.769393000000001</v>
      </c>
      <c r="H15" s="65">
        <f t="shared" si="4"/>
        <v>58.587496899999998</v>
      </c>
      <c r="I15" s="65">
        <f t="shared" si="4"/>
        <v>17.565256890000001</v>
      </c>
      <c r="J15" s="65">
        <f t="shared" si="4"/>
        <v>27.459683609999999</v>
      </c>
      <c r="K15" s="65">
        <f t="shared" si="4"/>
        <v>17.753242660000002</v>
      </c>
      <c r="L15" s="61">
        <f t="shared" si="4"/>
        <v>12.579812</v>
      </c>
      <c r="M15" s="63">
        <f t="shared" si="4"/>
        <v>3.1110380000000002</v>
      </c>
      <c r="N15" s="70">
        <f t="shared" si="4"/>
        <v>0.03</v>
      </c>
      <c r="O15" s="68"/>
      <c r="P15" s="74" t="s">
        <v>55</v>
      </c>
      <c r="R15" s="19"/>
      <c r="T15" s="7">
        <v>6542312.5300000003</v>
      </c>
      <c r="U15" s="8">
        <v>1501073.55</v>
      </c>
      <c r="V15" s="8">
        <v>2400722.87</v>
      </c>
      <c r="W15" s="8">
        <v>0</v>
      </c>
      <c r="X15" s="8">
        <v>37070</v>
      </c>
      <c r="Y15" s="8">
        <v>31769393</v>
      </c>
      <c r="Z15" s="8">
        <v>58587496.899999999</v>
      </c>
      <c r="AA15" s="7">
        <v>17565256.890000001</v>
      </c>
      <c r="AB15" s="8">
        <v>27459683.609999999</v>
      </c>
      <c r="AC15" s="8">
        <v>17753242.66</v>
      </c>
      <c r="AD15" s="8">
        <v>12579812</v>
      </c>
      <c r="AE15" s="8">
        <v>3111038</v>
      </c>
      <c r="AF15" s="8">
        <v>30000</v>
      </c>
      <c r="AH15" s="52">
        <f t="shared" si="3"/>
        <v>6542.3125300000002</v>
      </c>
      <c r="AI15" s="52">
        <f t="shared" si="1"/>
        <v>1501.0735500000001</v>
      </c>
      <c r="AJ15" s="52">
        <f t="shared" si="1"/>
        <v>2400.7228700000001</v>
      </c>
      <c r="AK15" s="52" t="e">
        <f t="shared" si="1"/>
        <v>#VALUE!</v>
      </c>
      <c r="AL15" s="52">
        <f t="shared" si="1"/>
        <v>37.07</v>
      </c>
      <c r="AM15" s="52">
        <f t="shared" si="1"/>
        <v>31769.393</v>
      </c>
      <c r="AN15" s="52">
        <f t="shared" si="1"/>
        <v>58587.496899999998</v>
      </c>
      <c r="AO15" s="52">
        <f t="shared" si="1"/>
        <v>17565.256890000001</v>
      </c>
      <c r="AP15" s="52">
        <f t="shared" si="1"/>
        <v>27459.68361</v>
      </c>
      <c r="AQ15" s="52">
        <f t="shared" si="1"/>
        <v>17753.24266</v>
      </c>
      <c r="AR15" s="52">
        <f t="shared" si="1"/>
        <v>12579.812</v>
      </c>
      <c r="AS15" s="52">
        <f t="shared" si="1"/>
        <v>3111.038</v>
      </c>
      <c r="AT15" s="52">
        <f t="shared" si="1"/>
        <v>30</v>
      </c>
      <c r="AU15" s="52"/>
      <c r="AV15" s="52"/>
      <c r="AW15" s="52"/>
      <c r="AX15" s="52"/>
    </row>
    <row r="16" spans="1:50" ht="20.25" customHeight="1" x14ac:dyDescent="0.5">
      <c r="A16" s="60" t="s">
        <v>56</v>
      </c>
      <c r="B16" s="61">
        <f t="shared" si="4"/>
        <v>71.624126840000002</v>
      </c>
      <c r="C16" s="62">
        <f t="shared" si="4"/>
        <v>8.2345985499999994</v>
      </c>
      <c r="D16" s="63">
        <f t="shared" si="4"/>
        <v>11.255836689999999</v>
      </c>
      <c r="E16" s="67" t="s">
        <v>47</v>
      </c>
      <c r="F16" s="70">
        <f t="shared" si="4"/>
        <v>1.2508919999999999</v>
      </c>
      <c r="G16" s="65">
        <f t="shared" si="4"/>
        <v>125.654415</v>
      </c>
      <c r="H16" s="65">
        <f t="shared" si="4"/>
        <v>356.93602981999999</v>
      </c>
      <c r="I16" s="65">
        <f t="shared" si="4"/>
        <v>99.620219559999995</v>
      </c>
      <c r="J16" s="65">
        <f t="shared" si="4"/>
        <v>105.46470056</v>
      </c>
      <c r="K16" s="65">
        <f t="shared" si="4"/>
        <v>73.667242400000006</v>
      </c>
      <c r="L16" s="61">
        <f t="shared" si="4"/>
        <v>218.89243929</v>
      </c>
      <c r="M16" s="63">
        <f t="shared" si="4"/>
        <v>24.446176050000002</v>
      </c>
      <c r="N16" s="62">
        <f t="shared" si="4"/>
        <v>0.46154442000000001</v>
      </c>
      <c r="O16" s="71"/>
      <c r="P16" s="74" t="s">
        <v>57</v>
      </c>
      <c r="R16" s="19"/>
      <c r="T16" s="7">
        <v>71624126.840000004</v>
      </c>
      <c r="U16" s="8">
        <v>8234598.5499999998</v>
      </c>
      <c r="V16" s="8">
        <v>11255836.689999999</v>
      </c>
      <c r="W16" s="8">
        <v>0</v>
      </c>
      <c r="X16" s="8">
        <v>1250892</v>
      </c>
      <c r="Y16" s="8">
        <v>125654415</v>
      </c>
      <c r="Z16" s="8">
        <v>356936029.81999999</v>
      </c>
      <c r="AA16" s="7">
        <v>99620219.560000002</v>
      </c>
      <c r="AB16" s="8">
        <v>105464700.56</v>
      </c>
      <c r="AC16" s="8">
        <v>73667242.400000006</v>
      </c>
      <c r="AD16" s="8">
        <v>218892439.28999999</v>
      </c>
      <c r="AE16" s="8">
        <v>24446176.050000001</v>
      </c>
      <c r="AF16" s="8">
        <v>461544.42</v>
      </c>
      <c r="AH16" s="52">
        <f t="shared" si="3"/>
        <v>71624.126839999997</v>
      </c>
      <c r="AI16" s="52">
        <f t="shared" si="1"/>
        <v>8234.5985499999988</v>
      </c>
      <c r="AJ16" s="52">
        <f t="shared" si="1"/>
        <v>11255.836689999998</v>
      </c>
      <c r="AK16" s="52" t="e">
        <f t="shared" si="1"/>
        <v>#VALUE!</v>
      </c>
      <c r="AL16" s="52">
        <f t="shared" si="1"/>
        <v>1250.8919999999998</v>
      </c>
      <c r="AM16" s="52">
        <f t="shared" si="1"/>
        <v>125654.41499999999</v>
      </c>
      <c r="AN16" s="52">
        <f t="shared" si="1"/>
        <v>356936.02982</v>
      </c>
      <c r="AO16" s="52">
        <f t="shared" si="1"/>
        <v>99620.219559999998</v>
      </c>
      <c r="AP16" s="52">
        <f t="shared" si="1"/>
        <v>105464.70056</v>
      </c>
      <c r="AQ16" s="52">
        <f t="shared" si="1"/>
        <v>73667.242400000003</v>
      </c>
      <c r="AR16" s="52">
        <f t="shared" si="1"/>
        <v>218892.43929000001</v>
      </c>
      <c r="AS16" s="52">
        <f t="shared" si="1"/>
        <v>24446.176050000002</v>
      </c>
      <c r="AT16" s="52">
        <f t="shared" si="1"/>
        <v>461.54442</v>
      </c>
      <c r="AU16" s="52"/>
      <c r="AV16" s="52"/>
      <c r="AW16" s="52"/>
      <c r="AX16" s="52"/>
    </row>
    <row r="17" spans="1:50" ht="20.25" customHeight="1" x14ac:dyDescent="0.5">
      <c r="A17" s="60" t="s">
        <v>58</v>
      </c>
      <c r="B17" s="61">
        <f t="shared" si="4"/>
        <v>22.390947660000002</v>
      </c>
      <c r="C17" s="62">
        <f t="shared" si="4"/>
        <v>2.2517832499999999</v>
      </c>
      <c r="D17" s="63">
        <f t="shared" si="4"/>
        <v>2.4716887000000001</v>
      </c>
      <c r="E17" s="67" t="s">
        <v>47</v>
      </c>
      <c r="F17" s="62">
        <f t="shared" si="4"/>
        <v>0.49309500000000001</v>
      </c>
      <c r="G17" s="65">
        <f t="shared" si="4"/>
        <v>54.744323999999999</v>
      </c>
      <c r="H17" s="65">
        <f t="shared" si="4"/>
        <v>101.34518254</v>
      </c>
      <c r="I17" s="65">
        <f t="shared" si="4"/>
        <v>28.971573399999997</v>
      </c>
      <c r="J17" s="65">
        <f t="shared" si="4"/>
        <v>29.90808414</v>
      </c>
      <c r="K17" s="65">
        <f t="shared" si="4"/>
        <v>16.32939069</v>
      </c>
      <c r="L17" s="61">
        <f t="shared" si="4"/>
        <v>0.82404999999999995</v>
      </c>
      <c r="M17" s="63">
        <f t="shared" si="4"/>
        <v>4.3851599999999999</v>
      </c>
      <c r="N17" s="70">
        <f t="shared" si="4"/>
        <v>0</v>
      </c>
      <c r="O17" s="71"/>
      <c r="P17" s="74" t="s">
        <v>59</v>
      </c>
      <c r="R17" s="19"/>
      <c r="T17" s="7">
        <v>22390947.66</v>
      </c>
      <c r="U17" s="8">
        <v>2251783.25</v>
      </c>
      <c r="V17" s="8">
        <v>2471688.7000000002</v>
      </c>
      <c r="W17" s="8">
        <v>0</v>
      </c>
      <c r="X17" s="8">
        <v>493095</v>
      </c>
      <c r="Y17" s="8">
        <v>54744324</v>
      </c>
      <c r="Z17" s="8">
        <v>101345182.53999999</v>
      </c>
      <c r="AA17" s="7">
        <v>28971573.399999999</v>
      </c>
      <c r="AB17" s="8">
        <v>29908084.140000001</v>
      </c>
      <c r="AC17" s="8">
        <v>16329390.689999999</v>
      </c>
      <c r="AD17" s="8">
        <v>824050</v>
      </c>
      <c r="AE17" s="8">
        <v>4385160</v>
      </c>
      <c r="AF17" s="8">
        <v>0</v>
      </c>
      <c r="AH17" s="52">
        <f t="shared" si="3"/>
        <v>22390.947660000002</v>
      </c>
      <c r="AI17" s="52">
        <f t="shared" si="1"/>
        <v>2251.78325</v>
      </c>
      <c r="AJ17" s="52">
        <f t="shared" si="1"/>
        <v>2471.6887000000002</v>
      </c>
      <c r="AK17" s="52" t="e">
        <f t="shared" si="1"/>
        <v>#VALUE!</v>
      </c>
      <c r="AL17" s="52">
        <f t="shared" si="1"/>
        <v>493.09500000000003</v>
      </c>
      <c r="AM17" s="52">
        <f t="shared" si="1"/>
        <v>54744.324000000001</v>
      </c>
      <c r="AN17" s="52">
        <f t="shared" si="1"/>
        <v>101345.18253999999</v>
      </c>
      <c r="AO17" s="52">
        <f t="shared" si="1"/>
        <v>28971.573399999997</v>
      </c>
      <c r="AP17" s="52">
        <f t="shared" si="1"/>
        <v>29908.084139999999</v>
      </c>
      <c r="AQ17" s="52">
        <f t="shared" si="1"/>
        <v>16329.39069</v>
      </c>
      <c r="AR17" s="52">
        <f t="shared" si="1"/>
        <v>824.05</v>
      </c>
      <c r="AS17" s="52">
        <f t="shared" si="1"/>
        <v>4385.16</v>
      </c>
      <c r="AT17" s="52">
        <f t="shared" si="1"/>
        <v>0</v>
      </c>
      <c r="AU17" s="52"/>
      <c r="AV17" s="52"/>
      <c r="AW17" s="52"/>
      <c r="AX17" s="52"/>
    </row>
    <row r="18" spans="1:50" ht="20.25" customHeight="1" x14ac:dyDescent="0.5">
      <c r="A18" s="60" t="s">
        <v>60</v>
      </c>
      <c r="B18" s="61">
        <f t="shared" si="4"/>
        <v>214.13633333999999</v>
      </c>
      <c r="C18" s="62">
        <f t="shared" si="4"/>
        <v>4.1961064500000003</v>
      </c>
      <c r="D18" s="63">
        <f t="shared" si="4"/>
        <v>8.8572769700000009</v>
      </c>
      <c r="E18" s="67" t="s">
        <v>47</v>
      </c>
      <c r="F18" s="62">
        <f t="shared" si="4"/>
        <v>0.13617000000000001</v>
      </c>
      <c r="G18" s="65">
        <f t="shared" si="4"/>
        <v>62.478897000000003</v>
      </c>
      <c r="H18" s="69" t="s">
        <v>50</v>
      </c>
      <c r="I18" s="65">
        <f t="shared" si="4"/>
        <v>32.264715000000002</v>
      </c>
      <c r="J18" s="65">
        <f t="shared" si="4"/>
        <v>44.226028499999998</v>
      </c>
      <c r="K18" s="65">
        <f t="shared" si="4"/>
        <v>27.76605885</v>
      </c>
      <c r="L18" s="61">
        <f t="shared" si="4"/>
        <v>85.952225900000002</v>
      </c>
      <c r="M18" s="63">
        <f t="shared" si="4"/>
        <v>9.6825714099999995</v>
      </c>
      <c r="N18" s="70">
        <f t="shared" si="4"/>
        <v>0.03</v>
      </c>
      <c r="O18" s="68"/>
      <c r="P18" s="74" t="s">
        <v>61</v>
      </c>
      <c r="Q18" s="75"/>
      <c r="R18" s="19"/>
      <c r="T18" s="7">
        <v>214136333.34</v>
      </c>
      <c r="U18" s="8">
        <v>4196106.45</v>
      </c>
      <c r="V18" s="8">
        <v>8857276.9700000007</v>
      </c>
      <c r="W18" s="8">
        <v>0</v>
      </c>
      <c r="X18" s="8">
        <v>136170</v>
      </c>
      <c r="Y18" s="8">
        <v>62478897</v>
      </c>
      <c r="Z18" s="8">
        <v>0</v>
      </c>
      <c r="AA18" s="7">
        <v>32264715</v>
      </c>
      <c r="AB18" s="8">
        <v>44226028.5</v>
      </c>
      <c r="AC18" s="8">
        <v>27766058.850000001</v>
      </c>
      <c r="AD18" s="8">
        <v>85952225.900000006</v>
      </c>
      <c r="AE18" s="8">
        <v>9682571.4100000001</v>
      </c>
      <c r="AF18" s="8">
        <v>30000</v>
      </c>
      <c r="AH18" s="52">
        <f t="shared" si="3"/>
        <v>214136.33333999998</v>
      </c>
      <c r="AI18" s="52">
        <f t="shared" si="1"/>
        <v>4196.1064500000002</v>
      </c>
      <c r="AJ18" s="52">
        <f t="shared" si="1"/>
        <v>8857.2769700000008</v>
      </c>
      <c r="AK18" s="52" t="e">
        <f t="shared" si="1"/>
        <v>#VALUE!</v>
      </c>
      <c r="AL18" s="52">
        <f t="shared" si="1"/>
        <v>136.17000000000002</v>
      </c>
      <c r="AM18" s="52">
        <f t="shared" si="1"/>
        <v>62478.897000000004</v>
      </c>
      <c r="AN18" s="52" t="e">
        <f t="shared" si="1"/>
        <v>#VALUE!</v>
      </c>
      <c r="AO18" s="52">
        <f t="shared" si="1"/>
        <v>32264.715000000004</v>
      </c>
      <c r="AP18" s="52">
        <f t="shared" si="1"/>
        <v>44226.0285</v>
      </c>
      <c r="AQ18" s="52">
        <f t="shared" si="1"/>
        <v>27766.058850000001</v>
      </c>
      <c r="AR18" s="52">
        <f t="shared" si="1"/>
        <v>85952.225900000005</v>
      </c>
      <c r="AS18" s="52">
        <f t="shared" si="1"/>
        <v>9682.5714099999987</v>
      </c>
      <c r="AT18" s="52">
        <f t="shared" si="1"/>
        <v>30</v>
      </c>
      <c r="AU18" s="52"/>
      <c r="AV18" s="52"/>
      <c r="AW18" s="52"/>
      <c r="AX18" s="52"/>
    </row>
    <row r="19" spans="1:50" ht="20.25" customHeight="1" x14ac:dyDescent="0.5">
      <c r="A19" s="60" t="s">
        <v>62</v>
      </c>
      <c r="B19" s="61">
        <f t="shared" si="4"/>
        <v>187.19074049</v>
      </c>
      <c r="C19" s="62">
        <f t="shared" si="4"/>
        <v>7.2010635999999995</v>
      </c>
      <c r="D19" s="63">
        <f t="shared" si="4"/>
        <v>7.4256063899999996</v>
      </c>
      <c r="E19" s="67" t="s">
        <v>47</v>
      </c>
      <c r="F19" s="62">
        <f t="shared" si="4"/>
        <v>0.5091</v>
      </c>
      <c r="G19" s="65">
        <f t="shared" si="4"/>
        <v>33.020135000000003</v>
      </c>
      <c r="H19" s="66">
        <f t="shared" si="4"/>
        <v>80.479131749999993</v>
      </c>
      <c r="I19" s="65">
        <f t="shared" si="4"/>
        <v>17.921840230000001</v>
      </c>
      <c r="J19" s="65">
        <f t="shared" si="4"/>
        <v>62.114406000000002</v>
      </c>
      <c r="K19" s="65">
        <f t="shared" si="4"/>
        <v>42.525640920000001</v>
      </c>
      <c r="L19" s="61">
        <f t="shared" si="4"/>
        <v>76.051961800000001</v>
      </c>
      <c r="M19" s="63">
        <f t="shared" si="4"/>
        <v>5.8672859000000006</v>
      </c>
      <c r="N19" s="62">
        <f t="shared" si="4"/>
        <v>2.3E-2</v>
      </c>
      <c r="O19" s="71"/>
      <c r="P19" s="74" t="s">
        <v>63</v>
      </c>
      <c r="Q19" s="75"/>
      <c r="R19" s="19"/>
      <c r="T19" s="7">
        <v>187190740.49000001</v>
      </c>
      <c r="U19" s="8">
        <v>7201063.5999999996</v>
      </c>
      <c r="V19" s="8">
        <v>7425606.3899999997</v>
      </c>
      <c r="W19" s="8">
        <v>0</v>
      </c>
      <c r="X19" s="8">
        <v>509100</v>
      </c>
      <c r="Y19" s="8">
        <v>33020135</v>
      </c>
      <c r="Z19" s="8">
        <v>80479131.75</v>
      </c>
      <c r="AA19" s="7">
        <v>17921840.23</v>
      </c>
      <c r="AB19" s="8">
        <v>62114406</v>
      </c>
      <c r="AC19" s="8">
        <v>42525640.920000002</v>
      </c>
      <c r="AD19" s="8">
        <v>76051961.799999997</v>
      </c>
      <c r="AE19" s="8">
        <v>5867285.9000000004</v>
      </c>
      <c r="AF19" s="8">
        <v>23000</v>
      </c>
      <c r="AH19" s="52">
        <f t="shared" si="3"/>
        <v>187190.74049</v>
      </c>
      <c r="AI19" s="52">
        <f t="shared" si="1"/>
        <v>7201.0635999999995</v>
      </c>
      <c r="AJ19" s="52">
        <f t="shared" si="1"/>
        <v>7425.6063899999999</v>
      </c>
      <c r="AK19" s="52" t="e">
        <f t="shared" si="1"/>
        <v>#VALUE!</v>
      </c>
      <c r="AL19" s="52">
        <f t="shared" si="1"/>
        <v>509.1</v>
      </c>
      <c r="AM19" s="52">
        <f t="shared" si="1"/>
        <v>33020.135000000002</v>
      </c>
      <c r="AN19" s="52">
        <f t="shared" si="1"/>
        <v>80479.13175</v>
      </c>
      <c r="AO19" s="52">
        <f t="shared" si="1"/>
        <v>17921.840230000002</v>
      </c>
      <c r="AP19" s="52">
        <f t="shared" si="1"/>
        <v>62114.406000000003</v>
      </c>
      <c r="AQ19" s="52">
        <f t="shared" si="1"/>
        <v>42525.640919999998</v>
      </c>
      <c r="AR19" s="52">
        <f t="shared" si="1"/>
        <v>76051.961800000005</v>
      </c>
      <c r="AS19" s="52">
        <f t="shared" si="1"/>
        <v>5867.2859000000008</v>
      </c>
      <c r="AT19" s="52">
        <f t="shared" si="1"/>
        <v>23</v>
      </c>
      <c r="AU19" s="52"/>
      <c r="AV19" s="52"/>
      <c r="AW19" s="52"/>
      <c r="AX19" s="52"/>
    </row>
    <row r="20" spans="1:50" ht="20.25" customHeight="1" x14ac:dyDescent="0.5">
      <c r="A20" s="60" t="s">
        <v>64</v>
      </c>
      <c r="B20" s="61">
        <f t="shared" si="4"/>
        <v>49.700080640000003</v>
      </c>
      <c r="C20" s="62">
        <f t="shared" si="4"/>
        <v>3.5736744500000004</v>
      </c>
      <c r="D20" s="63">
        <f t="shared" si="4"/>
        <v>3.0839973199999999</v>
      </c>
      <c r="E20" s="67" t="s">
        <v>47</v>
      </c>
      <c r="F20" s="62">
        <f t="shared" si="4"/>
        <v>5.7209999999999997E-2</v>
      </c>
      <c r="G20" s="65">
        <f t="shared" si="4"/>
        <v>33.705173000000002</v>
      </c>
      <c r="H20" s="66">
        <f t="shared" si="4"/>
        <v>61.24183653</v>
      </c>
      <c r="I20" s="65">
        <f t="shared" si="4"/>
        <v>14.625177000000001</v>
      </c>
      <c r="J20" s="65">
        <f t="shared" si="4"/>
        <v>28.212122050000001</v>
      </c>
      <c r="K20" s="65">
        <f t="shared" si="4"/>
        <v>17.21140334</v>
      </c>
      <c r="L20" s="61">
        <f t="shared" si="4"/>
        <v>25.63747038</v>
      </c>
      <c r="M20" s="63">
        <f t="shared" si="4"/>
        <v>7.3976839999999999</v>
      </c>
      <c r="N20" s="62">
        <f t="shared" si="4"/>
        <v>0.03</v>
      </c>
      <c r="O20" s="71"/>
      <c r="P20" s="74" t="s">
        <v>65</v>
      </c>
      <c r="R20" s="19"/>
      <c r="S20" s="76"/>
      <c r="T20" s="7">
        <v>49700080.640000001</v>
      </c>
      <c r="U20" s="8">
        <v>3573674.45</v>
      </c>
      <c r="V20" s="8">
        <v>3083997.32</v>
      </c>
      <c r="W20" s="8">
        <v>0</v>
      </c>
      <c r="X20" s="8">
        <v>57210</v>
      </c>
      <c r="Y20" s="8">
        <v>33705173</v>
      </c>
      <c r="Z20" s="8">
        <v>61241836.530000001</v>
      </c>
      <c r="AA20" s="7">
        <v>14625177</v>
      </c>
      <c r="AB20" s="8">
        <v>28212122.050000001</v>
      </c>
      <c r="AC20" s="8">
        <v>17211403.34</v>
      </c>
      <c r="AD20" s="8">
        <v>25637470.379999999</v>
      </c>
      <c r="AE20" s="8">
        <v>7397684</v>
      </c>
      <c r="AF20" s="8">
        <v>30000</v>
      </c>
      <c r="AH20" s="52">
        <f t="shared" si="3"/>
        <v>49700.08064</v>
      </c>
      <c r="AI20" s="52">
        <f t="shared" si="1"/>
        <v>3573.6744500000004</v>
      </c>
      <c r="AJ20" s="52">
        <f t="shared" si="1"/>
        <v>3083.9973199999999</v>
      </c>
      <c r="AK20" s="52" t="e">
        <f t="shared" si="1"/>
        <v>#VALUE!</v>
      </c>
      <c r="AL20" s="52">
        <f t="shared" si="1"/>
        <v>57.209999999999994</v>
      </c>
      <c r="AM20" s="52">
        <f t="shared" si="1"/>
        <v>33705.173000000003</v>
      </c>
      <c r="AN20" s="52">
        <f t="shared" si="1"/>
        <v>61241.83653</v>
      </c>
      <c r="AO20" s="52">
        <f t="shared" si="1"/>
        <v>14625.177000000001</v>
      </c>
      <c r="AP20" s="52">
        <f t="shared" si="1"/>
        <v>28212.122050000002</v>
      </c>
      <c r="AQ20" s="52">
        <f t="shared" si="1"/>
        <v>17211.403340000001</v>
      </c>
      <c r="AR20" s="52">
        <f t="shared" si="1"/>
        <v>25637.470379999999</v>
      </c>
      <c r="AS20" s="52">
        <f t="shared" si="1"/>
        <v>7397.6840000000002</v>
      </c>
      <c r="AT20" s="52">
        <f t="shared" si="1"/>
        <v>30</v>
      </c>
      <c r="AU20" s="52"/>
      <c r="AV20" s="52"/>
      <c r="AW20" s="52"/>
      <c r="AX20" s="52"/>
    </row>
    <row r="21" spans="1:50" ht="20.25" customHeight="1" x14ac:dyDescent="0.5">
      <c r="A21" s="60" t="s">
        <v>66</v>
      </c>
      <c r="B21" s="61">
        <f t="shared" si="4"/>
        <v>25.888992250000001</v>
      </c>
      <c r="C21" s="62">
        <f t="shared" si="4"/>
        <v>4.2549732800000006</v>
      </c>
      <c r="D21" s="63">
        <f t="shared" si="4"/>
        <v>2.79432239</v>
      </c>
      <c r="E21" s="67" t="s">
        <v>47</v>
      </c>
      <c r="F21" s="62">
        <f t="shared" si="4"/>
        <v>0.39298854999999999</v>
      </c>
      <c r="G21" s="65">
        <f t="shared" si="4"/>
        <v>36.719569</v>
      </c>
      <c r="H21" s="66">
        <f t="shared" si="4"/>
        <v>97.5994302</v>
      </c>
      <c r="I21" s="65">
        <f t="shared" si="4"/>
        <v>16.720337439999998</v>
      </c>
      <c r="J21" s="65">
        <f t="shared" si="4"/>
        <v>34.216382809999999</v>
      </c>
      <c r="K21" s="65">
        <f t="shared" si="4"/>
        <v>21.977402059999999</v>
      </c>
      <c r="L21" s="61">
        <f t="shared" si="4"/>
        <v>22.902812999999998</v>
      </c>
      <c r="M21" s="63">
        <f t="shared" si="4"/>
        <v>7.5716674800000003</v>
      </c>
      <c r="N21" s="62">
        <f t="shared" si="4"/>
        <v>0.03</v>
      </c>
      <c r="O21" s="71"/>
      <c r="P21" s="74" t="s">
        <v>67</v>
      </c>
      <c r="R21" s="77"/>
      <c r="T21" s="7">
        <v>25888992.25</v>
      </c>
      <c r="U21" s="8">
        <v>4254973.28</v>
      </c>
      <c r="V21" s="8">
        <v>2794322.39</v>
      </c>
      <c r="W21" s="8">
        <v>0</v>
      </c>
      <c r="X21" s="8">
        <v>392988.55</v>
      </c>
      <c r="Y21" s="8">
        <v>36719569</v>
      </c>
      <c r="Z21" s="8">
        <v>97599430.200000003</v>
      </c>
      <c r="AA21" s="7">
        <v>16720337.439999999</v>
      </c>
      <c r="AB21" s="8">
        <v>34216382.810000002</v>
      </c>
      <c r="AC21" s="8">
        <v>21977402.059999999</v>
      </c>
      <c r="AD21" s="8">
        <v>22902813</v>
      </c>
      <c r="AE21" s="8">
        <v>7571667.4800000004</v>
      </c>
      <c r="AF21" s="8">
        <v>30000</v>
      </c>
      <c r="AH21" s="52">
        <f t="shared" si="3"/>
        <v>25888.992250000003</v>
      </c>
      <c r="AI21" s="52">
        <f t="shared" si="1"/>
        <v>4254.9732800000011</v>
      </c>
      <c r="AJ21" s="52">
        <f t="shared" si="1"/>
        <v>2794.3223900000003</v>
      </c>
      <c r="AK21" s="52" t="e">
        <f t="shared" si="1"/>
        <v>#VALUE!</v>
      </c>
      <c r="AL21" s="52">
        <f t="shared" si="1"/>
        <v>392.98854999999998</v>
      </c>
      <c r="AM21" s="52">
        <f t="shared" si="1"/>
        <v>36719.569000000003</v>
      </c>
      <c r="AN21" s="52">
        <f t="shared" si="1"/>
        <v>97599.430200000003</v>
      </c>
      <c r="AO21" s="52">
        <f t="shared" si="1"/>
        <v>16720.337439999999</v>
      </c>
      <c r="AP21" s="52">
        <f t="shared" si="1"/>
        <v>34216.382809999996</v>
      </c>
      <c r="AQ21" s="52">
        <f t="shared" si="1"/>
        <v>21977.40206</v>
      </c>
      <c r="AR21" s="52">
        <f t="shared" si="1"/>
        <v>22902.812999999998</v>
      </c>
      <c r="AS21" s="52">
        <f t="shared" si="1"/>
        <v>7571.6674800000001</v>
      </c>
      <c r="AT21" s="52">
        <f t="shared" si="1"/>
        <v>30</v>
      </c>
      <c r="AU21" s="52"/>
      <c r="AV21" s="52"/>
      <c r="AW21" s="52"/>
      <c r="AX21" s="52"/>
    </row>
    <row r="22" spans="1:50" ht="20.25" customHeight="1" x14ac:dyDescent="0.5">
      <c r="A22" s="60" t="s">
        <v>68</v>
      </c>
      <c r="B22" s="61">
        <f t="shared" si="4"/>
        <v>31.845683899999997</v>
      </c>
      <c r="C22" s="62">
        <f t="shared" si="4"/>
        <v>5.0046238700000005</v>
      </c>
      <c r="D22" s="63">
        <f t="shared" si="4"/>
        <v>4.2854875899999998</v>
      </c>
      <c r="E22" s="67" t="s">
        <v>47</v>
      </c>
      <c r="F22" s="62">
        <f t="shared" si="4"/>
        <v>0.26722869999999999</v>
      </c>
      <c r="G22" s="65">
        <f t="shared" si="4"/>
        <v>36.497917999999999</v>
      </c>
      <c r="H22" s="66">
        <f t="shared" si="4"/>
        <v>118.423056</v>
      </c>
      <c r="I22" s="65">
        <f t="shared" si="4"/>
        <v>25.847983690000003</v>
      </c>
      <c r="J22" s="65">
        <f t="shared" si="4"/>
        <v>38.942601740000001</v>
      </c>
      <c r="K22" s="65">
        <f t="shared" si="4"/>
        <v>25.386336539999999</v>
      </c>
      <c r="L22" s="61">
        <f t="shared" si="4"/>
        <v>42.305672039999997</v>
      </c>
      <c r="M22" s="63">
        <f t="shared" si="4"/>
        <v>0.568832</v>
      </c>
      <c r="N22" s="62">
        <f t="shared" si="4"/>
        <v>0.03</v>
      </c>
      <c r="O22" s="71"/>
      <c r="P22" s="74" t="s">
        <v>69</v>
      </c>
      <c r="Q22" s="78"/>
      <c r="R22" s="79"/>
      <c r="T22" s="7">
        <v>31845683.899999999</v>
      </c>
      <c r="U22" s="8">
        <v>5004623.87</v>
      </c>
      <c r="V22" s="8">
        <v>4285487.59</v>
      </c>
      <c r="W22" s="8">
        <v>0</v>
      </c>
      <c r="X22" s="8">
        <v>267228.7</v>
      </c>
      <c r="Y22" s="8">
        <v>36497918</v>
      </c>
      <c r="Z22" s="8">
        <v>118423056</v>
      </c>
      <c r="AA22" s="7">
        <v>25847983.690000001</v>
      </c>
      <c r="AB22" s="8">
        <v>38942601.740000002</v>
      </c>
      <c r="AC22" s="8">
        <v>25386336.539999999</v>
      </c>
      <c r="AD22" s="8">
        <v>42305672.039999999</v>
      </c>
      <c r="AE22" s="8">
        <v>568832</v>
      </c>
      <c r="AF22" s="8">
        <v>30000</v>
      </c>
      <c r="AH22" s="52">
        <f t="shared" si="3"/>
        <v>31845.683899999996</v>
      </c>
      <c r="AI22" s="52">
        <f t="shared" si="1"/>
        <v>5004.6238700000004</v>
      </c>
      <c r="AJ22" s="52">
        <f t="shared" si="1"/>
        <v>4285.4875899999997</v>
      </c>
      <c r="AK22" s="52" t="e">
        <f t="shared" si="1"/>
        <v>#VALUE!</v>
      </c>
      <c r="AL22" s="52">
        <f t="shared" si="1"/>
        <v>267.2287</v>
      </c>
      <c r="AM22" s="52">
        <f t="shared" si="1"/>
        <v>36497.917999999998</v>
      </c>
      <c r="AN22" s="52">
        <f t="shared" si="1"/>
        <v>118423.056</v>
      </c>
      <c r="AO22" s="52">
        <f t="shared" si="1"/>
        <v>25847.983690000005</v>
      </c>
      <c r="AP22" s="52">
        <f t="shared" si="1"/>
        <v>38942.601739999998</v>
      </c>
      <c r="AQ22" s="52">
        <f t="shared" si="1"/>
        <v>25386.33654</v>
      </c>
      <c r="AR22" s="52">
        <f t="shared" si="1"/>
        <v>42305.672039999998</v>
      </c>
      <c r="AS22" s="52">
        <f t="shared" si="1"/>
        <v>568.83199999999999</v>
      </c>
      <c r="AT22" s="52">
        <f t="shared" si="1"/>
        <v>30</v>
      </c>
      <c r="AU22" s="52"/>
      <c r="AV22" s="52"/>
      <c r="AW22" s="52"/>
      <c r="AX22" s="52"/>
    </row>
    <row r="23" spans="1:50" ht="20.25" customHeight="1" x14ac:dyDescent="0.5">
      <c r="A23" s="60" t="s">
        <v>70</v>
      </c>
      <c r="B23" s="61">
        <f t="shared" si="4"/>
        <v>77.300070129999995</v>
      </c>
      <c r="C23" s="62">
        <f t="shared" si="4"/>
        <v>2.7801221300000001</v>
      </c>
      <c r="D23" s="63">
        <f t="shared" si="4"/>
        <v>1.6556714299999999</v>
      </c>
      <c r="E23" s="67" t="s">
        <v>47</v>
      </c>
      <c r="F23" s="62">
        <f t="shared" si="4"/>
        <v>2.0934359999999999E-2</v>
      </c>
      <c r="G23" s="65">
        <f t="shared" si="4"/>
        <v>9.475949</v>
      </c>
      <c r="H23" s="69" t="s">
        <v>50</v>
      </c>
      <c r="I23" s="65">
        <f t="shared" si="4"/>
        <v>6.7730569999999997</v>
      </c>
      <c r="J23" s="65">
        <f t="shared" si="4"/>
        <v>16.5642368</v>
      </c>
      <c r="K23" s="65">
        <f t="shared" si="4"/>
        <v>11.34103831</v>
      </c>
      <c r="L23" s="61">
        <f t="shared" si="4"/>
        <v>25.03503766</v>
      </c>
      <c r="M23" s="63">
        <f t="shared" si="4"/>
        <v>0.99299999999999999</v>
      </c>
      <c r="N23" s="62">
        <f t="shared" si="4"/>
        <v>0.03</v>
      </c>
      <c r="O23" s="71"/>
      <c r="P23" s="74" t="s">
        <v>71</v>
      </c>
      <c r="Q23" s="80"/>
      <c r="R23" s="79"/>
      <c r="T23" s="7">
        <v>77300070.129999995</v>
      </c>
      <c r="U23" s="8">
        <v>2780122.13</v>
      </c>
      <c r="V23" s="8">
        <v>1655671.43</v>
      </c>
      <c r="W23" s="8">
        <v>0</v>
      </c>
      <c r="X23" s="8">
        <v>20934.36</v>
      </c>
      <c r="Y23" s="8">
        <v>9475949</v>
      </c>
      <c r="Z23" s="8">
        <v>2890</v>
      </c>
      <c r="AA23" s="7">
        <v>6773057</v>
      </c>
      <c r="AB23" s="8">
        <v>16564236.800000001</v>
      </c>
      <c r="AC23" s="8">
        <v>11341038.310000001</v>
      </c>
      <c r="AD23" s="8">
        <v>25035037.66</v>
      </c>
      <c r="AE23" s="8">
        <v>993000</v>
      </c>
      <c r="AF23" s="8">
        <v>30000</v>
      </c>
      <c r="AH23" s="52">
        <f t="shared" si="3"/>
        <v>77300.070129999993</v>
      </c>
      <c r="AI23" s="52">
        <f t="shared" si="1"/>
        <v>2780.1221300000002</v>
      </c>
      <c r="AJ23" s="52">
        <f t="shared" si="1"/>
        <v>1655.6714299999999</v>
      </c>
      <c r="AK23" s="52" t="e">
        <f t="shared" si="1"/>
        <v>#VALUE!</v>
      </c>
      <c r="AL23" s="52">
        <f t="shared" si="1"/>
        <v>20.934359999999998</v>
      </c>
      <c r="AM23" s="52">
        <f t="shared" si="1"/>
        <v>9475.9490000000005</v>
      </c>
      <c r="AN23" s="52" t="e">
        <f t="shared" si="1"/>
        <v>#VALUE!</v>
      </c>
      <c r="AO23" s="52">
        <f t="shared" si="1"/>
        <v>6773.0569999999998</v>
      </c>
      <c r="AP23" s="52">
        <f t="shared" si="1"/>
        <v>16564.236799999999</v>
      </c>
      <c r="AQ23" s="52">
        <f t="shared" si="1"/>
        <v>11341.03831</v>
      </c>
      <c r="AR23" s="52">
        <f t="shared" si="1"/>
        <v>25035.037660000002</v>
      </c>
      <c r="AS23" s="52">
        <f t="shared" si="1"/>
        <v>993</v>
      </c>
      <c r="AT23" s="52">
        <f t="shared" si="1"/>
        <v>30</v>
      </c>
      <c r="AU23" s="52"/>
      <c r="AV23" s="52"/>
      <c r="AW23" s="52"/>
      <c r="AX23" s="52"/>
    </row>
    <row r="24" spans="1:50" ht="20.25" customHeight="1" x14ac:dyDescent="0.5">
      <c r="A24" s="81" t="s">
        <v>72</v>
      </c>
      <c r="B24" s="54">
        <f>SUM(B25:B26,B36:B39)</f>
        <v>82.280188329999987</v>
      </c>
      <c r="C24" s="55">
        <f t="shared" ref="C24:N24" si="5">SUM(C25:C26,C36:C39)</f>
        <v>12.544507840000001</v>
      </c>
      <c r="D24" s="56">
        <f t="shared" si="5"/>
        <v>7.3853510100000008</v>
      </c>
      <c r="E24" s="57">
        <f t="shared" si="5"/>
        <v>2.5324449100000002</v>
      </c>
      <c r="F24" s="55">
        <f t="shared" si="5"/>
        <v>0.66710789999999998</v>
      </c>
      <c r="G24" s="58">
        <f t="shared" si="5"/>
        <v>176.26312299999998</v>
      </c>
      <c r="H24" s="58">
        <f t="shared" si="5"/>
        <v>253.17775643000002</v>
      </c>
      <c r="I24" s="58">
        <f t="shared" si="5"/>
        <v>102.23418948</v>
      </c>
      <c r="J24" s="58">
        <f t="shared" si="5"/>
        <v>157.11650792</v>
      </c>
      <c r="K24" s="58">
        <f t="shared" si="5"/>
        <v>119.57625904999999</v>
      </c>
      <c r="L24" s="54">
        <f t="shared" si="5"/>
        <v>112.60308231</v>
      </c>
      <c r="M24" s="56">
        <f t="shared" si="5"/>
        <v>18.579495180000002</v>
      </c>
      <c r="N24" s="55">
        <f t="shared" si="5"/>
        <v>0.11</v>
      </c>
      <c r="O24" s="82"/>
      <c r="P24" s="81" t="s">
        <v>73</v>
      </c>
      <c r="Q24" s="29"/>
      <c r="R24" s="79"/>
      <c r="AH24" s="52">
        <f t="shared" si="3"/>
        <v>82280.18832999999</v>
      </c>
      <c r="AI24" s="52">
        <f t="shared" si="1"/>
        <v>12544.507840000002</v>
      </c>
      <c r="AJ24" s="52">
        <f t="shared" si="1"/>
        <v>7385.3510100000012</v>
      </c>
      <c r="AK24" s="52">
        <f t="shared" si="1"/>
        <v>2532.4449100000002</v>
      </c>
      <c r="AL24" s="52">
        <f t="shared" si="1"/>
        <v>667.10789999999997</v>
      </c>
      <c r="AM24" s="52">
        <f t="shared" si="1"/>
        <v>176263.12299999999</v>
      </c>
      <c r="AN24" s="52">
        <f t="shared" si="1"/>
        <v>253177.75643000001</v>
      </c>
      <c r="AO24" s="52">
        <f t="shared" si="1"/>
        <v>102234.18948</v>
      </c>
      <c r="AP24" s="52">
        <f t="shared" si="1"/>
        <v>157116.50792</v>
      </c>
      <c r="AQ24" s="52">
        <f t="shared" si="1"/>
        <v>119576.25904999999</v>
      </c>
      <c r="AR24" s="52">
        <f t="shared" si="1"/>
        <v>112603.08231</v>
      </c>
      <c r="AS24" s="52">
        <f t="shared" si="1"/>
        <v>18579.495180000002</v>
      </c>
      <c r="AT24" s="52">
        <f t="shared" si="1"/>
        <v>110</v>
      </c>
      <c r="AU24" s="52"/>
      <c r="AV24" s="52"/>
      <c r="AW24" s="52"/>
      <c r="AX24" s="52"/>
    </row>
    <row r="25" spans="1:50" ht="20.25" customHeight="1" x14ac:dyDescent="0.5">
      <c r="A25" s="60" t="s">
        <v>74</v>
      </c>
      <c r="B25" s="61">
        <f t="shared" ref="B25:N26" si="6">T25/1000000</f>
        <v>18.225491229999999</v>
      </c>
      <c r="C25" s="62">
        <f t="shared" si="6"/>
        <v>4.6710879600000004</v>
      </c>
      <c r="D25" s="63">
        <f t="shared" si="6"/>
        <v>2.9842787299999998</v>
      </c>
      <c r="E25" s="64">
        <f t="shared" si="6"/>
        <v>2.5324449100000002</v>
      </c>
      <c r="F25" s="62">
        <f t="shared" si="6"/>
        <v>0.36327199999999998</v>
      </c>
      <c r="G25" s="65">
        <f t="shared" si="6"/>
        <v>84.784525000000002</v>
      </c>
      <c r="H25" s="65">
        <f t="shared" si="6"/>
        <v>135.98158961000001</v>
      </c>
      <c r="I25" s="65">
        <f t="shared" si="6"/>
        <v>41.563545560000001</v>
      </c>
      <c r="J25" s="65">
        <f t="shared" si="6"/>
        <v>81.209766979999998</v>
      </c>
      <c r="K25" s="65">
        <f t="shared" si="6"/>
        <v>62.4157674</v>
      </c>
      <c r="L25" s="61">
        <f t="shared" si="6"/>
        <v>41.692270139999998</v>
      </c>
      <c r="M25" s="63">
        <f t="shared" si="6"/>
        <v>6.0038400000000003</v>
      </c>
      <c r="N25" s="62">
        <f t="shared" si="6"/>
        <v>0.03</v>
      </c>
      <c r="O25" s="71"/>
      <c r="P25" s="60" t="s">
        <v>75</v>
      </c>
      <c r="Q25" s="29"/>
      <c r="R25" s="79"/>
      <c r="T25" s="7">
        <v>18225491.23</v>
      </c>
      <c r="U25" s="8">
        <v>4671087.96</v>
      </c>
      <c r="V25" s="8">
        <v>2984278.73</v>
      </c>
      <c r="W25" s="8">
        <v>2532444.91</v>
      </c>
      <c r="X25" s="8">
        <v>363272</v>
      </c>
      <c r="Y25" s="8">
        <v>84784525</v>
      </c>
      <c r="Z25" s="8">
        <v>135981589.61000001</v>
      </c>
      <c r="AA25" s="7">
        <v>41563545.560000002</v>
      </c>
      <c r="AB25" s="8">
        <v>81209766.980000004</v>
      </c>
      <c r="AC25" s="8">
        <v>62415767.399999999</v>
      </c>
      <c r="AD25" s="8">
        <v>41692270.140000001</v>
      </c>
      <c r="AE25" s="8">
        <v>6003840</v>
      </c>
      <c r="AF25" s="8">
        <v>30000</v>
      </c>
      <c r="AH25" s="52">
        <f>B25*1000</f>
        <v>18225.49123</v>
      </c>
      <c r="AI25" s="52">
        <f t="shared" si="1"/>
        <v>4671.0879600000007</v>
      </c>
      <c r="AJ25" s="52">
        <f t="shared" si="1"/>
        <v>2984.27873</v>
      </c>
      <c r="AK25" s="52">
        <f t="shared" si="1"/>
        <v>2532.4449100000002</v>
      </c>
      <c r="AL25" s="52">
        <f t="shared" si="1"/>
        <v>363.27199999999999</v>
      </c>
      <c r="AM25" s="52">
        <f t="shared" si="1"/>
        <v>84784.525000000009</v>
      </c>
      <c r="AN25" s="52">
        <f t="shared" si="1"/>
        <v>135981.58961000002</v>
      </c>
      <c r="AO25" s="52">
        <f t="shared" si="1"/>
        <v>41563.545559999999</v>
      </c>
      <c r="AP25" s="52">
        <f t="shared" si="1"/>
        <v>81209.76698</v>
      </c>
      <c r="AQ25" s="52">
        <f t="shared" si="1"/>
        <v>62415.767399999997</v>
      </c>
      <c r="AR25" s="52">
        <f t="shared" si="1"/>
        <v>41692.270140000001</v>
      </c>
      <c r="AS25" s="52">
        <f t="shared" si="1"/>
        <v>6003.84</v>
      </c>
      <c r="AT25" s="52">
        <f t="shared" si="1"/>
        <v>30</v>
      </c>
      <c r="AU25" s="52"/>
      <c r="AV25" s="52"/>
      <c r="AW25" s="52"/>
      <c r="AX25" s="52"/>
    </row>
    <row r="26" spans="1:50" ht="20.25" customHeight="1" x14ac:dyDescent="0.5">
      <c r="A26" s="60" t="s">
        <v>76</v>
      </c>
      <c r="B26" s="61">
        <f t="shared" si="6"/>
        <v>30.893439129999997</v>
      </c>
      <c r="C26" s="62">
        <f t="shared" si="6"/>
        <v>0.54799275000000003</v>
      </c>
      <c r="D26" s="63">
        <f t="shared" si="6"/>
        <v>1.2912011699999999</v>
      </c>
      <c r="E26" s="67" t="s">
        <v>47</v>
      </c>
      <c r="F26" s="62">
        <f t="shared" si="6"/>
        <v>2.6942000000000001E-2</v>
      </c>
      <c r="G26" s="65">
        <f t="shared" si="6"/>
        <v>16.576276</v>
      </c>
      <c r="H26" s="69" t="s">
        <v>50</v>
      </c>
      <c r="I26" s="65">
        <f t="shared" si="6"/>
        <v>7.4334290000000003</v>
      </c>
      <c r="J26" s="65">
        <f t="shared" si="6"/>
        <v>12.292975999999999</v>
      </c>
      <c r="K26" s="65">
        <f t="shared" si="6"/>
        <v>15.679748050000001</v>
      </c>
      <c r="L26" s="61">
        <f t="shared" si="6"/>
        <v>4.6575047500000002</v>
      </c>
      <c r="M26" s="63">
        <f t="shared" si="6"/>
        <v>2.863</v>
      </c>
      <c r="N26" s="67" t="s">
        <v>47</v>
      </c>
      <c r="O26" s="71"/>
      <c r="P26" s="74" t="s">
        <v>77</v>
      </c>
      <c r="Q26" s="29"/>
      <c r="R26" s="79"/>
      <c r="S26" s="76"/>
      <c r="T26" s="7">
        <v>30893439.129999999</v>
      </c>
      <c r="U26" s="8">
        <v>547992.75</v>
      </c>
      <c r="V26" s="8">
        <v>1291201.17</v>
      </c>
      <c r="W26" s="8">
        <v>0</v>
      </c>
      <c r="X26" s="8">
        <v>26942</v>
      </c>
      <c r="Y26" s="8">
        <v>16576276</v>
      </c>
      <c r="Z26" s="8">
        <v>0</v>
      </c>
      <c r="AA26" s="7">
        <v>7433429</v>
      </c>
      <c r="AB26" s="8">
        <v>12292976</v>
      </c>
      <c r="AC26" s="8">
        <v>15679748.050000001</v>
      </c>
      <c r="AD26" s="8">
        <v>4657504.75</v>
      </c>
      <c r="AE26" s="8">
        <v>2863000</v>
      </c>
      <c r="AF26" s="8">
        <v>0</v>
      </c>
      <c r="AH26" s="52">
        <f t="shared" si="3"/>
        <v>30893.439129999999</v>
      </c>
      <c r="AI26" s="52">
        <f t="shared" si="3"/>
        <v>547.99275</v>
      </c>
      <c r="AJ26" s="52">
        <f t="shared" si="3"/>
        <v>1291.2011699999998</v>
      </c>
      <c r="AK26" s="52" t="e">
        <f t="shared" si="3"/>
        <v>#VALUE!</v>
      </c>
      <c r="AL26" s="52">
        <f t="shared" si="3"/>
        <v>26.942</v>
      </c>
      <c r="AM26" s="52">
        <f t="shared" si="3"/>
        <v>16576.276000000002</v>
      </c>
      <c r="AN26" s="52" t="e">
        <f t="shared" si="3"/>
        <v>#VALUE!</v>
      </c>
      <c r="AO26" s="52">
        <f t="shared" si="3"/>
        <v>7433.4290000000001</v>
      </c>
      <c r="AP26" s="52">
        <f t="shared" si="3"/>
        <v>12292.975999999999</v>
      </c>
      <c r="AQ26" s="52">
        <f t="shared" si="3"/>
        <v>15679.74805</v>
      </c>
      <c r="AR26" s="52">
        <f t="shared" si="3"/>
        <v>4657.5047500000001</v>
      </c>
      <c r="AS26" s="52">
        <f t="shared" si="3"/>
        <v>2863</v>
      </c>
      <c r="AT26" s="52" t="e">
        <f t="shared" si="3"/>
        <v>#VALUE!</v>
      </c>
      <c r="AU26" s="52"/>
      <c r="AV26" s="52"/>
      <c r="AW26" s="52"/>
      <c r="AX26" s="52"/>
    </row>
    <row r="27" spans="1:50" x14ac:dyDescent="0.5">
      <c r="A27" s="1" t="s">
        <v>78</v>
      </c>
      <c r="D27" s="2"/>
      <c r="E27" s="2"/>
      <c r="F27" s="3"/>
      <c r="G27" s="3"/>
      <c r="H27" s="3"/>
      <c r="I27" s="3"/>
      <c r="J27" s="3"/>
      <c r="K27" s="3"/>
      <c r="L27" s="3"/>
      <c r="M27" s="3"/>
      <c r="N27" s="2"/>
      <c r="O27" s="2"/>
      <c r="P27" s="2"/>
      <c r="Q27" s="29"/>
      <c r="R27" s="79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</row>
    <row r="28" spans="1:50" x14ac:dyDescent="0.5">
      <c r="A28" s="1" t="s">
        <v>79</v>
      </c>
      <c r="B28" s="2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2"/>
      <c r="O28" s="2"/>
      <c r="P28" s="9" t="s">
        <v>2</v>
      </c>
      <c r="R28" s="83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</row>
    <row r="29" spans="1:50" ht="19.5" customHeight="1" x14ac:dyDescent="0.5">
      <c r="A29" s="11" t="s">
        <v>4</v>
      </c>
      <c r="B29" s="12" t="s">
        <v>5</v>
      </c>
      <c r="C29" s="11"/>
      <c r="D29" s="11"/>
      <c r="E29" s="11"/>
      <c r="F29" s="11"/>
      <c r="G29" s="11"/>
      <c r="H29" s="13"/>
      <c r="I29" s="14" t="s">
        <v>6</v>
      </c>
      <c r="J29" s="15"/>
      <c r="K29" s="15"/>
      <c r="L29" s="15"/>
      <c r="M29" s="15"/>
      <c r="N29" s="16"/>
      <c r="O29" s="17" t="s">
        <v>7</v>
      </c>
      <c r="P29" s="18"/>
      <c r="R29" s="83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</row>
    <row r="30" spans="1:50" ht="19.5" customHeight="1" x14ac:dyDescent="0.5">
      <c r="A30" s="20"/>
      <c r="B30" s="21" t="s">
        <v>8</v>
      </c>
      <c r="C30" s="22"/>
      <c r="D30" s="22"/>
      <c r="E30" s="22"/>
      <c r="F30" s="22"/>
      <c r="G30" s="22"/>
      <c r="H30" s="23"/>
      <c r="I30" s="24" t="s">
        <v>9</v>
      </c>
      <c r="J30" s="25"/>
      <c r="K30" s="25"/>
      <c r="L30" s="25"/>
      <c r="M30" s="25"/>
      <c r="N30" s="26"/>
      <c r="O30" s="27"/>
      <c r="P30" s="28"/>
      <c r="R30" s="83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</row>
    <row r="31" spans="1:50" ht="19.5" customHeight="1" x14ac:dyDescent="0.5">
      <c r="A31" s="20"/>
      <c r="B31" s="30"/>
      <c r="C31" s="30" t="s">
        <v>10</v>
      </c>
      <c r="D31" s="30"/>
      <c r="E31" s="30" t="s">
        <v>11</v>
      </c>
      <c r="F31" s="31"/>
      <c r="G31" s="32"/>
      <c r="H31" s="33"/>
      <c r="I31" s="34"/>
      <c r="J31" s="34"/>
      <c r="K31" s="34"/>
      <c r="L31" s="34"/>
      <c r="M31" s="34"/>
      <c r="N31" s="34"/>
      <c r="O31" s="27"/>
      <c r="P31" s="28"/>
      <c r="R31" s="83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</row>
    <row r="32" spans="1:50" ht="19.5" customHeight="1" x14ac:dyDescent="0.5">
      <c r="A32" s="20"/>
      <c r="B32" s="30" t="s">
        <v>12</v>
      </c>
      <c r="C32" s="30" t="s">
        <v>13</v>
      </c>
      <c r="D32" s="30" t="s">
        <v>14</v>
      </c>
      <c r="E32" s="36" t="s">
        <v>15</v>
      </c>
      <c r="F32" s="31" t="s">
        <v>16</v>
      </c>
      <c r="G32" s="31" t="s">
        <v>17</v>
      </c>
      <c r="H32" s="31" t="s">
        <v>18</v>
      </c>
      <c r="I32" s="30" t="s">
        <v>19</v>
      </c>
      <c r="J32" s="37" t="s">
        <v>20</v>
      </c>
      <c r="K32" s="37" t="s">
        <v>21</v>
      </c>
      <c r="L32" s="37" t="s">
        <v>22</v>
      </c>
      <c r="M32" s="30" t="s">
        <v>23</v>
      </c>
      <c r="N32" s="38" t="s">
        <v>6</v>
      </c>
      <c r="O32" s="27"/>
      <c r="P32" s="28"/>
      <c r="Q32" s="29"/>
      <c r="R32" s="83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</row>
    <row r="33" spans="1:50" ht="19.5" customHeight="1" x14ac:dyDescent="0.5">
      <c r="A33" s="20"/>
      <c r="B33" s="30" t="s">
        <v>24</v>
      </c>
      <c r="C33" s="30" t="s">
        <v>25</v>
      </c>
      <c r="D33" s="38" t="s">
        <v>26</v>
      </c>
      <c r="E33" s="36" t="s">
        <v>27</v>
      </c>
      <c r="F33" s="31" t="s">
        <v>28</v>
      </c>
      <c r="G33" s="31" t="s">
        <v>29</v>
      </c>
      <c r="H33" s="31" t="s">
        <v>30</v>
      </c>
      <c r="I33" s="30" t="s">
        <v>31</v>
      </c>
      <c r="J33" s="37" t="s">
        <v>32</v>
      </c>
      <c r="K33" s="37" t="s">
        <v>33</v>
      </c>
      <c r="L33" s="37" t="s">
        <v>34</v>
      </c>
      <c r="M33" s="31" t="s">
        <v>29</v>
      </c>
      <c r="N33" s="38" t="s">
        <v>18</v>
      </c>
      <c r="O33" s="27"/>
      <c r="P33" s="28"/>
      <c r="Q33" s="29"/>
      <c r="R33" s="83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</row>
    <row r="34" spans="1:50" ht="18.75" customHeight="1" x14ac:dyDescent="0.5">
      <c r="A34" s="20"/>
      <c r="B34" s="30" t="s">
        <v>35</v>
      </c>
      <c r="C34" s="36" t="s">
        <v>36</v>
      </c>
      <c r="D34" s="38"/>
      <c r="E34" s="38" t="s">
        <v>37</v>
      </c>
      <c r="F34" s="31"/>
      <c r="G34" s="31"/>
      <c r="H34" s="31"/>
      <c r="I34" s="37" t="s">
        <v>38</v>
      </c>
      <c r="J34" s="37"/>
      <c r="K34" s="37"/>
      <c r="L34" s="37"/>
      <c r="M34" s="30"/>
      <c r="N34" s="38" t="s">
        <v>39</v>
      </c>
      <c r="O34" s="27"/>
      <c r="P34" s="28"/>
      <c r="Q34" s="29"/>
      <c r="R34" s="83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</row>
    <row r="35" spans="1:50" ht="18.75" customHeight="1" x14ac:dyDescent="0.5">
      <c r="A35" s="22"/>
      <c r="B35" s="39"/>
      <c r="C35" s="39" t="s">
        <v>40</v>
      </c>
      <c r="D35" s="39"/>
      <c r="E35" s="40" t="s">
        <v>41</v>
      </c>
      <c r="F35" s="41"/>
      <c r="G35" s="41"/>
      <c r="H35" s="41"/>
      <c r="I35" s="39"/>
      <c r="J35" s="39"/>
      <c r="K35" s="39"/>
      <c r="L35" s="39"/>
      <c r="M35" s="39"/>
      <c r="N35" s="39"/>
      <c r="O35" s="42"/>
      <c r="P35" s="43"/>
      <c r="Q35" s="29"/>
      <c r="R35" s="83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</row>
    <row r="36" spans="1:50" ht="19.5" customHeight="1" x14ac:dyDescent="0.5">
      <c r="A36" s="60" t="s">
        <v>80</v>
      </c>
      <c r="B36" s="84">
        <f t="shared" ref="B36:N39" si="7">T36/1000000</f>
        <v>2.2363371499999998</v>
      </c>
      <c r="C36" s="70">
        <f t="shared" si="7"/>
        <v>0.70714707999999993</v>
      </c>
      <c r="D36" s="85">
        <f t="shared" si="7"/>
        <v>0.34553069000000003</v>
      </c>
      <c r="E36" s="67" t="s">
        <v>47</v>
      </c>
      <c r="F36" s="70">
        <f>X36/1000000</f>
        <v>3.4099999999999998E-2</v>
      </c>
      <c r="G36" s="66">
        <f>Y36/1000000</f>
        <v>9.4294639999999994</v>
      </c>
      <c r="H36" s="66" t="s">
        <v>50</v>
      </c>
      <c r="I36" s="66">
        <f t="shared" ref="I36:N37" si="8">AA36/1000000</f>
        <v>3.9604607999999999</v>
      </c>
      <c r="J36" s="66">
        <f t="shared" si="8"/>
        <v>9.8926614499999985</v>
      </c>
      <c r="K36" s="66">
        <f t="shared" si="8"/>
        <v>8.00165009</v>
      </c>
      <c r="L36" s="84">
        <f t="shared" si="8"/>
        <v>0.92477100000000001</v>
      </c>
      <c r="M36" s="85">
        <f t="shared" si="8"/>
        <v>0.39700000000000002</v>
      </c>
      <c r="N36" s="70">
        <f t="shared" si="8"/>
        <v>0.02</v>
      </c>
      <c r="O36" s="71"/>
      <c r="P36" s="74" t="s">
        <v>81</v>
      </c>
      <c r="Q36" s="29"/>
      <c r="R36" s="86" t="s">
        <v>82</v>
      </c>
      <c r="T36" s="7">
        <v>2236337.15</v>
      </c>
      <c r="U36" s="8">
        <v>707147.08</v>
      </c>
      <c r="V36" s="8">
        <v>345530.69</v>
      </c>
      <c r="W36" s="8">
        <v>0</v>
      </c>
      <c r="X36" s="8">
        <v>34100</v>
      </c>
      <c r="Y36" s="8">
        <v>9429464</v>
      </c>
      <c r="Z36" s="8">
        <v>0</v>
      </c>
      <c r="AA36" s="7">
        <v>3960460.8</v>
      </c>
      <c r="AB36" s="8">
        <v>9892661.4499999993</v>
      </c>
      <c r="AC36" s="8">
        <v>8001650.0899999999</v>
      </c>
      <c r="AD36" s="8">
        <v>924771</v>
      </c>
      <c r="AE36" s="8">
        <v>397000</v>
      </c>
      <c r="AF36" s="8">
        <v>20000</v>
      </c>
      <c r="AH36" s="52">
        <f t="shared" si="3"/>
        <v>2236.3371499999998</v>
      </c>
      <c r="AI36" s="52">
        <f t="shared" si="3"/>
        <v>707.14707999999996</v>
      </c>
      <c r="AJ36" s="52">
        <f t="shared" si="3"/>
        <v>345.53069000000005</v>
      </c>
      <c r="AK36" s="52" t="e">
        <f t="shared" si="3"/>
        <v>#VALUE!</v>
      </c>
      <c r="AL36" s="52">
        <f t="shared" si="3"/>
        <v>34.1</v>
      </c>
      <c r="AM36" s="52">
        <f t="shared" si="3"/>
        <v>9429.4639999999999</v>
      </c>
      <c r="AN36" s="52" t="e">
        <f t="shared" si="3"/>
        <v>#VALUE!</v>
      </c>
      <c r="AO36" s="52">
        <f t="shared" si="3"/>
        <v>3960.4607999999998</v>
      </c>
      <c r="AP36" s="52">
        <f t="shared" si="3"/>
        <v>9892.6614499999978</v>
      </c>
      <c r="AQ36" s="52">
        <f t="shared" si="3"/>
        <v>8001.6500900000001</v>
      </c>
      <c r="AR36" s="52">
        <f t="shared" si="3"/>
        <v>924.77099999999996</v>
      </c>
      <c r="AS36" s="52">
        <f t="shared" si="3"/>
        <v>397</v>
      </c>
      <c r="AT36" s="52">
        <f t="shared" si="3"/>
        <v>20</v>
      </c>
      <c r="AU36" s="52"/>
      <c r="AV36" s="52"/>
      <c r="AW36" s="52"/>
      <c r="AX36" s="52"/>
    </row>
    <row r="37" spans="1:50" ht="19.5" customHeight="1" x14ac:dyDescent="0.5">
      <c r="A37" s="60" t="s">
        <v>83</v>
      </c>
      <c r="B37" s="84">
        <f t="shared" si="7"/>
        <v>15.5710125</v>
      </c>
      <c r="C37" s="70">
        <f t="shared" si="7"/>
        <v>3.2278427500000002</v>
      </c>
      <c r="D37" s="85">
        <f t="shared" si="7"/>
        <v>1.18085515</v>
      </c>
      <c r="E37" s="67" t="s">
        <v>47</v>
      </c>
      <c r="F37" s="70">
        <f>X37/1000000</f>
        <v>0.21299999999999999</v>
      </c>
      <c r="G37" s="66">
        <f>Y37/1000000</f>
        <v>31.466287000000001</v>
      </c>
      <c r="H37" s="66">
        <f>Z37/1000000</f>
        <v>51.26088128</v>
      </c>
      <c r="I37" s="66">
        <f t="shared" si="8"/>
        <v>26.211183550000001</v>
      </c>
      <c r="J37" s="66">
        <f t="shared" si="8"/>
        <v>19.209378489999999</v>
      </c>
      <c r="K37" s="66">
        <f t="shared" si="8"/>
        <v>9.0259183000000007</v>
      </c>
      <c r="L37" s="84">
        <f t="shared" si="8"/>
        <v>23.292899999999999</v>
      </c>
      <c r="M37" s="85">
        <f t="shared" si="8"/>
        <v>2.919</v>
      </c>
      <c r="N37" s="67" t="s">
        <v>47</v>
      </c>
      <c r="O37" s="68"/>
      <c r="P37" s="74" t="s">
        <v>84</v>
      </c>
      <c r="Q37" s="29"/>
      <c r="R37" s="86"/>
      <c r="T37" s="7">
        <v>15571012.5</v>
      </c>
      <c r="U37" s="8">
        <v>3227842.75</v>
      </c>
      <c r="V37" s="8">
        <v>1180855.1499999999</v>
      </c>
      <c r="W37" s="8">
        <v>0</v>
      </c>
      <c r="X37" s="8">
        <v>213000</v>
      </c>
      <c r="Y37" s="8">
        <v>31466287</v>
      </c>
      <c r="Z37" s="8">
        <v>51260881.280000001</v>
      </c>
      <c r="AA37" s="7">
        <v>26211183.550000001</v>
      </c>
      <c r="AB37" s="8">
        <v>19209378.489999998</v>
      </c>
      <c r="AC37" s="8">
        <v>9025918.3000000007</v>
      </c>
      <c r="AD37" s="8">
        <v>23292900</v>
      </c>
      <c r="AE37" s="8">
        <v>2919000</v>
      </c>
      <c r="AF37" s="8">
        <v>0</v>
      </c>
      <c r="AH37" s="52">
        <f t="shared" si="3"/>
        <v>15571.012500000001</v>
      </c>
      <c r="AI37" s="52">
        <f t="shared" si="3"/>
        <v>3227.8427500000003</v>
      </c>
      <c r="AJ37" s="52">
        <f t="shared" si="3"/>
        <v>1180.8551499999999</v>
      </c>
      <c r="AK37" s="52" t="e">
        <f t="shared" si="3"/>
        <v>#VALUE!</v>
      </c>
      <c r="AL37" s="52">
        <f t="shared" si="3"/>
        <v>213</v>
      </c>
      <c r="AM37" s="52">
        <f t="shared" si="3"/>
        <v>31466.287</v>
      </c>
      <c r="AN37" s="52">
        <f t="shared" si="3"/>
        <v>51260.881280000001</v>
      </c>
      <c r="AO37" s="52">
        <f t="shared" si="3"/>
        <v>26211.183550000002</v>
      </c>
      <c r="AP37" s="52">
        <f t="shared" si="3"/>
        <v>19209.378489999999</v>
      </c>
      <c r="AQ37" s="52">
        <f t="shared" si="3"/>
        <v>9025.9183000000012</v>
      </c>
      <c r="AR37" s="52">
        <f t="shared" si="3"/>
        <v>23292.899999999998</v>
      </c>
      <c r="AS37" s="52">
        <f t="shared" si="3"/>
        <v>2919</v>
      </c>
      <c r="AT37" s="52" t="e">
        <f t="shared" si="3"/>
        <v>#VALUE!</v>
      </c>
      <c r="AU37" s="52"/>
      <c r="AV37" s="52"/>
      <c r="AW37" s="52"/>
      <c r="AX37" s="52"/>
    </row>
    <row r="38" spans="1:50" ht="19.5" customHeight="1" x14ac:dyDescent="0.5">
      <c r="A38" s="60" t="s">
        <v>85</v>
      </c>
      <c r="B38" s="84">
        <f>T38/1000000</f>
        <v>6.6867210999999998</v>
      </c>
      <c r="C38" s="70">
        <f t="shared" si="7"/>
        <v>2.18286706</v>
      </c>
      <c r="D38" s="85">
        <f t="shared" si="7"/>
        <v>0.92478083999999994</v>
      </c>
      <c r="E38" s="67" t="s">
        <v>47</v>
      </c>
      <c r="F38" s="70">
        <f t="shared" si="7"/>
        <v>1.47419E-2</v>
      </c>
      <c r="G38" s="66">
        <f t="shared" si="7"/>
        <v>18.112542000000001</v>
      </c>
      <c r="H38" s="66">
        <f t="shared" si="7"/>
        <v>65.935285539999995</v>
      </c>
      <c r="I38" s="66">
        <f t="shared" si="7"/>
        <v>13.908849</v>
      </c>
      <c r="J38" s="66">
        <f t="shared" si="7"/>
        <v>18.875964</v>
      </c>
      <c r="K38" s="66">
        <f t="shared" si="7"/>
        <v>14.46403585</v>
      </c>
      <c r="L38" s="84">
        <f t="shared" si="7"/>
        <v>31.055827420000004</v>
      </c>
      <c r="M38" s="85">
        <f t="shared" si="7"/>
        <v>2.1936551800000004</v>
      </c>
      <c r="N38" s="70">
        <f t="shared" si="7"/>
        <v>0.03</v>
      </c>
      <c r="O38" s="71"/>
      <c r="P38" s="87" t="s">
        <v>86</v>
      </c>
      <c r="Q38" s="29"/>
      <c r="R38" s="86"/>
      <c r="T38" s="7">
        <v>6686721.0999999996</v>
      </c>
      <c r="U38" s="8">
        <v>2182867.06</v>
      </c>
      <c r="V38" s="8">
        <v>924780.84</v>
      </c>
      <c r="W38" s="8">
        <v>0</v>
      </c>
      <c r="X38" s="8">
        <v>14741.9</v>
      </c>
      <c r="Y38" s="8">
        <v>18112542</v>
      </c>
      <c r="Z38" s="8">
        <v>65935285.539999999</v>
      </c>
      <c r="AA38" s="7">
        <v>13908849</v>
      </c>
      <c r="AB38" s="8">
        <v>18875964</v>
      </c>
      <c r="AC38" s="8">
        <v>14464035.85</v>
      </c>
      <c r="AD38" s="8">
        <v>31055827.420000002</v>
      </c>
      <c r="AE38" s="8">
        <v>2193655.1800000002</v>
      </c>
      <c r="AF38" s="8">
        <v>30000</v>
      </c>
      <c r="AH38" s="52">
        <f t="shared" si="3"/>
        <v>6686.7210999999998</v>
      </c>
      <c r="AI38" s="52">
        <f t="shared" si="3"/>
        <v>2182.86706</v>
      </c>
      <c r="AJ38" s="52">
        <f t="shared" si="3"/>
        <v>924.7808399999999</v>
      </c>
      <c r="AK38" s="52" t="e">
        <f t="shared" si="3"/>
        <v>#VALUE!</v>
      </c>
      <c r="AL38" s="52">
        <f t="shared" si="3"/>
        <v>14.741900000000001</v>
      </c>
      <c r="AM38" s="52">
        <f t="shared" si="3"/>
        <v>18112.542000000001</v>
      </c>
      <c r="AN38" s="52">
        <f t="shared" si="3"/>
        <v>65935.285539999997</v>
      </c>
      <c r="AO38" s="52">
        <f t="shared" si="3"/>
        <v>13908.849</v>
      </c>
      <c r="AP38" s="52">
        <f t="shared" si="3"/>
        <v>18875.964</v>
      </c>
      <c r="AQ38" s="52">
        <f t="shared" si="3"/>
        <v>14464.03585</v>
      </c>
      <c r="AR38" s="52">
        <f t="shared" si="3"/>
        <v>31055.827420000005</v>
      </c>
      <c r="AS38" s="52">
        <f t="shared" si="3"/>
        <v>2193.6551800000002</v>
      </c>
      <c r="AT38" s="52">
        <f t="shared" si="3"/>
        <v>30</v>
      </c>
      <c r="AU38" s="52"/>
      <c r="AV38" s="52"/>
      <c r="AW38" s="52"/>
      <c r="AX38" s="52"/>
    </row>
    <row r="39" spans="1:50" ht="19.5" customHeight="1" x14ac:dyDescent="0.5">
      <c r="A39" s="60" t="s">
        <v>87</v>
      </c>
      <c r="B39" s="84">
        <f>T39/1000000</f>
        <v>8.6671872200000006</v>
      </c>
      <c r="C39" s="70">
        <f t="shared" si="7"/>
        <v>1.2075702399999999</v>
      </c>
      <c r="D39" s="85">
        <f t="shared" si="7"/>
        <v>0.65870443000000001</v>
      </c>
      <c r="E39" s="67" t="s">
        <v>47</v>
      </c>
      <c r="F39" s="70">
        <f t="shared" si="7"/>
        <v>1.5051999999999999E-2</v>
      </c>
      <c r="G39" s="66">
        <f t="shared" si="7"/>
        <v>15.894029</v>
      </c>
      <c r="H39" s="69" t="s">
        <v>50</v>
      </c>
      <c r="I39" s="66">
        <f t="shared" si="7"/>
        <v>9.1567215700000002</v>
      </c>
      <c r="J39" s="66">
        <f t="shared" si="7"/>
        <v>15.635761</v>
      </c>
      <c r="K39" s="66">
        <f t="shared" si="7"/>
        <v>9.9891393599999994</v>
      </c>
      <c r="L39" s="84">
        <f t="shared" si="7"/>
        <v>10.979808999999999</v>
      </c>
      <c r="M39" s="85">
        <f t="shared" si="7"/>
        <v>4.2030000000000003</v>
      </c>
      <c r="N39" s="70">
        <f t="shared" si="7"/>
        <v>0.03</v>
      </c>
      <c r="O39" s="88"/>
      <c r="P39" s="87" t="s">
        <v>88</v>
      </c>
      <c r="Q39" s="29"/>
      <c r="R39" s="86"/>
      <c r="T39" s="7">
        <v>8667187.2200000007</v>
      </c>
      <c r="U39" s="8">
        <v>1207570.24</v>
      </c>
      <c r="V39" s="8">
        <v>658704.43000000005</v>
      </c>
      <c r="W39" s="8">
        <v>31934770.940000001</v>
      </c>
      <c r="X39" s="8">
        <v>15052</v>
      </c>
      <c r="Y39" s="8">
        <v>15894029</v>
      </c>
      <c r="Z39" s="8">
        <v>0</v>
      </c>
      <c r="AA39" s="7">
        <v>9156721.5700000003</v>
      </c>
      <c r="AB39" s="8">
        <v>15635761</v>
      </c>
      <c r="AC39" s="8">
        <v>9989139.3599999994</v>
      </c>
      <c r="AD39" s="8">
        <v>10979809</v>
      </c>
      <c r="AE39" s="8">
        <v>4203000</v>
      </c>
      <c r="AF39" s="8">
        <v>30000</v>
      </c>
      <c r="AH39" s="52">
        <f t="shared" si="3"/>
        <v>8667.1872199999998</v>
      </c>
      <c r="AI39" s="52">
        <f t="shared" si="3"/>
        <v>1207.57024</v>
      </c>
      <c r="AJ39" s="52">
        <f t="shared" si="3"/>
        <v>658.70443</v>
      </c>
      <c r="AK39" s="52" t="e">
        <f t="shared" si="3"/>
        <v>#VALUE!</v>
      </c>
      <c r="AL39" s="52">
        <f t="shared" si="3"/>
        <v>15.052</v>
      </c>
      <c r="AM39" s="52">
        <f t="shared" si="3"/>
        <v>15894.029</v>
      </c>
      <c r="AN39" s="52" t="e">
        <f t="shared" si="3"/>
        <v>#VALUE!</v>
      </c>
      <c r="AO39" s="52">
        <f t="shared" si="3"/>
        <v>9156.7215699999997</v>
      </c>
      <c r="AP39" s="52">
        <f t="shared" si="3"/>
        <v>15635.761</v>
      </c>
      <c r="AQ39" s="52">
        <f t="shared" si="3"/>
        <v>9989.1393599999992</v>
      </c>
      <c r="AR39" s="52">
        <f t="shared" si="3"/>
        <v>10979.808999999999</v>
      </c>
      <c r="AS39" s="52">
        <f t="shared" si="3"/>
        <v>4203</v>
      </c>
      <c r="AT39" s="52">
        <f t="shared" si="3"/>
        <v>30</v>
      </c>
      <c r="AU39" s="52"/>
      <c r="AV39" s="52"/>
      <c r="AW39" s="52"/>
      <c r="AX39" s="52"/>
    </row>
    <row r="40" spans="1:50" ht="19.5" customHeight="1" x14ac:dyDescent="0.5">
      <c r="A40" s="81" t="s">
        <v>89</v>
      </c>
      <c r="B40" s="45">
        <f>SUM(B41)</f>
        <v>8.144183700000001</v>
      </c>
      <c r="C40" s="46">
        <f>SUM(C41)</f>
        <v>1.07267595</v>
      </c>
      <c r="D40" s="47">
        <f>SUM(D41)</f>
        <v>0.77664484999999994</v>
      </c>
      <c r="E40" s="67" t="s">
        <v>47</v>
      </c>
      <c r="F40" s="46">
        <f t="shared" ref="F40:M40" si="9">SUM(F41)</f>
        <v>0.56547999999999998</v>
      </c>
      <c r="G40" s="49">
        <f t="shared" si="9"/>
        <v>26.465492000000001</v>
      </c>
      <c r="H40" s="49">
        <f t="shared" si="9"/>
        <v>52.562266479999998</v>
      </c>
      <c r="I40" s="49">
        <f t="shared" si="9"/>
        <v>18.261865100000001</v>
      </c>
      <c r="J40" s="49">
        <f t="shared" si="9"/>
        <v>18.484708999999999</v>
      </c>
      <c r="K40" s="49">
        <f t="shared" si="9"/>
        <v>12.70257522</v>
      </c>
      <c r="L40" s="45">
        <f t="shared" si="9"/>
        <v>11.145200000000001</v>
      </c>
      <c r="M40" s="47">
        <f t="shared" si="9"/>
        <v>4.1320647099999999</v>
      </c>
      <c r="N40" s="67" t="s">
        <v>47</v>
      </c>
      <c r="O40" s="89"/>
      <c r="P40" s="81" t="s">
        <v>90</v>
      </c>
      <c r="Q40" s="29"/>
      <c r="R40" s="86"/>
      <c r="AH40" s="52">
        <f t="shared" si="3"/>
        <v>8144.1837000000014</v>
      </c>
      <c r="AI40" s="52">
        <f t="shared" si="3"/>
        <v>1072.6759500000001</v>
      </c>
      <c r="AJ40" s="52">
        <f t="shared" si="3"/>
        <v>776.64484999999991</v>
      </c>
      <c r="AK40" s="52" t="e">
        <f t="shared" si="3"/>
        <v>#VALUE!</v>
      </c>
      <c r="AL40" s="52">
        <f t="shared" si="3"/>
        <v>565.48</v>
      </c>
      <c r="AM40" s="52">
        <f t="shared" si="3"/>
        <v>26465.492000000002</v>
      </c>
      <c r="AN40" s="52">
        <f t="shared" si="3"/>
        <v>52562.266479999998</v>
      </c>
      <c r="AO40" s="52">
        <f t="shared" si="3"/>
        <v>18261.865100000003</v>
      </c>
      <c r="AP40" s="52">
        <f t="shared" si="3"/>
        <v>18484.708999999999</v>
      </c>
      <c r="AQ40" s="52">
        <f t="shared" si="3"/>
        <v>12702.575220000001</v>
      </c>
      <c r="AR40" s="52">
        <f t="shared" si="3"/>
        <v>11145.2</v>
      </c>
      <c r="AS40" s="52">
        <f t="shared" si="3"/>
        <v>4132.0647099999996</v>
      </c>
      <c r="AT40" s="52" t="e">
        <f t="shared" si="3"/>
        <v>#VALUE!</v>
      </c>
      <c r="AU40" s="52"/>
      <c r="AV40" s="52"/>
      <c r="AW40" s="52"/>
      <c r="AX40" s="52"/>
    </row>
    <row r="41" spans="1:50" ht="19.5" customHeight="1" x14ac:dyDescent="0.5">
      <c r="A41" s="60" t="s">
        <v>91</v>
      </c>
      <c r="B41" s="84">
        <f t="shared" ref="B41:M41" si="10">T41/1000000</f>
        <v>8.144183700000001</v>
      </c>
      <c r="C41" s="70">
        <f t="shared" si="10"/>
        <v>1.07267595</v>
      </c>
      <c r="D41" s="85">
        <f t="shared" si="10"/>
        <v>0.77664484999999994</v>
      </c>
      <c r="E41" s="67" t="s">
        <v>47</v>
      </c>
      <c r="F41" s="70">
        <f t="shared" si="10"/>
        <v>0.56547999999999998</v>
      </c>
      <c r="G41" s="66">
        <f t="shared" si="10"/>
        <v>26.465492000000001</v>
      </c>
      <c r="H41" s="66">
        <f t="shared" si="10"/>
        <v>52.562266479999998</v>
      </c>
      <c r="I41" s="66">
        <f t="shared" si="10"/>
        <v>18.261865100000001</v>
      </c>
      <c r="J41" s="66">
        <f t="shared" si="10"/>
        <v>18.484708999999999</v>
      </c>
      <c r="K41" s="66">
        <f t="shared" si="10"/>
        <v>12.70257522</v>
      </c>
      <c r="L41" s="84">
        <f t="shared" si="10"/>
        <v>11.145200000000001</v>
      </c>
      <c r="M41" s="85">
        <f t="shared" si="10"/>
        <v>4.1320647099999999</v>
      </c>
      <c r="N41" s="67" t="s">
        <v>47</v>
      </c>
      <c r="O41" s="68"/>
      <c r="P41" s="60" t="s">
        <v>92</v>
      </c>
      <c r="Q41" s="29"/>
      <c r="R41" s="86"/>
      <c r="T41" s="7">
        <v>8144183.7000000002</v>
      </c>
      <c r="U41" s="8">
        <v>1072675.95</v>
      </c>
      <c r="V41" s="8">
        <v>776644.85</v>
      </c>
      <c r="W41" s="8">
        <v>0</v>
      </c>
      <c r="X41" s="8">
        <v>565480</v>
      </c>
      <c r="Y41" s="8">
        <v>26465492</v>
      </c>
      <c r="Z41" s="8">
        <v>52562266.479999997</v>
      </c>
      <c r="AA41" s="7">
        <v>18261865.100000001</v>
      </c>
      <c r="AB41" s="8">
        <v>18484709</v>
      </c>
      <c r="AC41" s="8">
        <v>12702575.220000001</v>
      </c>
      <c r="AD41" s="8">
        <v>11145200</v>
      </c>
      <c r="AE41" s="8">
        <v>4132064.71</v>
      </c>
      <c r="AF41" s="8">
        <v>0</v>
      </c>
      <c r="AH41" s="52">
        <f t="shared" si="3"/>
        <v>8144.1837000000014</v>
      </c>
      <c r="AI41" s="52">
        <f t="shared" si="3"/>
        <v>1072.6759500000001</v>
      </c>
      <c r="AJ41" s="52">
        <f t="shared" si="3"/>
        <v>776.64484999999991</v>
      </c>
      <c r="AK41" s="52" t="e">
        <f t="shared" si="3"/>
        <v>#VALUE!</v>
      </c>
      <c r="AL41" s="52">
        <f t="shared" si="3"/>
        <v>565.48</v>
      </c>
      <c r="AM41" s="52">
        <f t="shared" si="3"/>
        <v>26465.492000000002</v>
      </c>
      <c r="AN41" s="52">
        <f t="shared" si="3"/>
        <v>52562.266479999998</v>
      </c>
      <c r="AO41" s="52">
        <f t="shared" si="3"/>
        <v>18261.865100000003</v>
      </c>
      <c r="AP41" s="52">
        <f t="shared" si="3"/>
        <v>18484.708999999999</v>
      </c>
      <c r="AQ41" s="52">
        <f t="shared" si="3"/>
        <v>12702.575220000001</v>
      </c>
      <c r="AR41" s="52">
        <f t="shared" si="3"/>
        <v>11145.2</v>
      </c>
      <c r="AS41" s="52">
        <f t="shared" si="3"/>
        <v>4132.0647099999996</v>
      </c>
      <c r="AT41" s="52" t="e">
        <f t="shared" si="3"/>
        <v>#VALUE!</v>
      </c>
      <c r="AU41" s="52"/>
      <c r="AV41" s="52"/>
      <c r="AW41" s="52"/>
      <c r="AX41" s="52"/>
    </row>
    <row r="42" spans="1:50" ht="19.5" customHeight="1" x14ac:dyDescent="0.5">
      <c r="A42" s="81" t="s">
        <v>93</v>
      </c>
      <c r="B42" s="45">
        <f>SUM(B43:B49)</f>
        <v>622.65829124000015</v>
      </c>
      <c r="C42" s="46">
        <f t="shared" ref="C42:N42" si="11">SUM(C43:C49)</f>
        <v>156.56944240000001</v>
      </c>
      <c r="D42" s="47">
        <f t="shared" si="11"/>
        <v>70.862636599999988</v>
      </c>
      <c r="E42" s="48">
        <f t="shared" si="11"/>
        <v>2.2730343099999999</v>
      </c>
      <c r="F42" s="46">
        <f t="shared" si="11"/>
        <v>155.73740279999998</v>
      </c>
      <c r="G42" s="49">
        <f t="shared" si="11"/>
        <v>2089.32561618</v>
      </c>
      <c r="H42" s="49">
        <f t="shared" si="11"/>
        <v>695.0989065199999</v>
      </c>
      <c r="I42" s="49">
        <f t="shared" si="11"/>
        <v>264.22155585999997</v>
      </c>
      <c r="J42" s="49">
        <f t="shared" si="11"/>
        <v>645.74566545999994</v>
      </c>
      <c r="K42" s="49">
        <f t="shared" si="11"/>
        <v>1246.6725978000002</v>
      </c>
      <c r="L42" s="45">
        <f t="shared" si="11"/>
        <v>784.33952755999996</v>
      </c>
      <c r="M42" s="47">
        <f t="shared" si="11"/>
        <v>83.638639799999993</v>
      </c>
      <c r="N42" s="46">
        <f t="shared" si="11"/>
        <v>12.519999999999998</v>
      </c>
      <c r="O42" s="90"/>
      <c r="P42" s="81" t="s">
        <v>94</v>
      </c>
      <c r="Q42" s="29"/>
      <c r="R42" s="86"/>
      <c r="AH42" s="52">
        <f t="shared" si="3"/>
        <v>622658.29124000017</v>
      </c>
      <c r="AI42" s="52">
        <f t="shared" si="3"/>
        <v>156569.4424</v>
      </c>
      <c r="AJ42" s="52">
        <f t="shared" si="3"/>
        <v>70862.636599999983</v>
      </c>
      <c r="AK42" s="52">
        <f t="shared" si="3"/>
        <v>2273.03431</v>
      </c>
      <c r="AL42" s="52">
        <f t="shared" si="3"/>
        <v>155737.40279999998</v>
      </c>
      <c r="AM42" s="52">
        <f t="shared" si="3"/>
        <v>2089325.6161799999</v>
      </c>
      <c r="AN42" s="52">
        <f t="shared" si="3"/>
        <v>695098.90651999984</v>
      </c>
      <c r="AO42" s="52">
        <f t="shared" si="3"/>
        <v>264221.55585999996</v>
      </c>
      <c r="AP42" s="52">
        <f t="shared" si="3"/>
        <v>645745.66545999993</v>
      </c>
      <c r="AQ42" s="52">
        <f t="shared" si="3"/>
        <v>1246672.5978000001</v>
      </c>
      <c r="AR42" s="52">
        <f t="shared" si="3"/>
        <v>784339.52755999996</v>
      </c>
      <c r="AS42" s="52">
        <f t="shared" si="3"/>
        <v>83638.63979999999</v>
      </c>
      <c r="AT42" s="52">
        <f t="shared" si="3"/>
        <v>12519.999999999998</v>
      </c>
      <c r="AU42" s="52"/>
      <c r="AV42" s="52"/>
      <c r="AW42" s="52"/>
      <c r="AX42" s="52"/>
    </row>
    <row r="43" spans="1:50" ht="19.5" customHeight="1" x14ac:dyDescent="0.5">
      <c r="A43" s="60" t="s">
        <v>95</v>
      </c>
      <c r="B43" s="84">
        <f t="shared" ref="B43:N49" si="12">T43/1000000</f>
        <v>525.94398296999998</v>
      </c>
      <c r="C43" s="70">
        <f t="shared" si="12"/>
        <v>129.63667332</v>
      </c>
      <c r="D43" s="85">
        <f t="shared" si="12"/>
        <v>53.677275259999995</v>
      </c>
      <c r="E43" s="69">
        <f t="shared" si="12"/>
        <v>1.8494533100000001</v>
      </c>
      <c r="F43" s="70">
        <f t="shared" si="12"/>
        <v>154.10402346999999</v>
      </c>
      <c r="G43" s="66">
        <f t="shared" si="12"/>
        <v>1719.0025671800001</v>
      </c>
      <c r="H43" s="69" t="s">
        <v>50</v>
      </c>
      <c r="I43" s="66">
        <f t="shared" si="12"/>
        <v>75.039222409999994</v>
      </c>
      <c r="J43" s="66">
        <f t="shared" si="12"/>
        <v>380.00030627999996</v>
      </c>
      <c r="K43" s="66">
        <f t="shared" si="12"/>
        <v>974.14735820999999</v>
      </c>
      <c r="L43" s="84">
        <f t="shared" si="12"/>
        <v>501.23539450999999</v>
      </c>
      <c r="M43" s="85">
        <f t="shared" si="12"/>
        <v>9.1646199999999993</v>
      </c>
      <c r="N43" s="70">
        <f t="shared" si="12"/>
        <v>12.43</v>
      </c>
      <c r="O43" s="91"/>
      <c r="P43" s="60" t="s">
        <v>96</v>
      </c>
      <c r="Q43" s="29"/>
      <c r="R43" s="86"/>
      <c r="T43" s="7">
        <v>525943982.97000003</v>
      </c>
      <c r="U43" s="8">
        <v>129636673.31999999</v>
      </c>
      <c r="V43" s="8">
        <v>53677275.259999998</v>
      </c>
      <c r="W43" s="8">
        <v>1849453.31</v>
      </c>
      <c r="X43" s="8">
        <v>154104023.47</v>
      </c>
      <c r="Y43" s="8">
        <v>1719002567.1800001</v>
      </c>
      <c r="Z43" s="8">
        <v>0</v>
      </c>
      <c r="AA43" s="7">
        <v>75039222.409999996</v>
      </c>
      <c r="AB43" s="8">
        <v>380000306.27999997</v>
      </c>
      <c r="AC43" s="8">
        <v>974147358.21000004</v>
      </c>
      <c r="AD43" s="8">
        <v>501235394.50999999</v>
      </c>
      <c r="AE43" s="8">
        <v>9164620</v>
      </c>
      <c r="AF43" s="8">
        <v>12430000</v>
      </c>
      <c r="AH43" s="52">
        <f t="shared" si="3"/>
        <v>525943.98297000001</v>
      </c>
      <c r="AI43" s="52">
        <f t="shared" si="3"/>
        <v>129636.67332</v>
      </c>
      <c r="AJ43" s="52">
        <f t="shared" si="3"/>
        <v>53677.275259999995</v>
      </c>
      <c r="AK43" s="52">
        <f t="shared" si="3"/>
        <v>1849.4533100000001</v>
      </c>
      <c r="AL43" s="52">
        <f t="shared" si="3"/>
        <v>154104.02346999999</v>
      </c>
      <c r="AM43" s="52">
        <f t="shared" si="3"/>
        <v>1719002.5671800002</v>
      </c>
      <c r="AN43" s="52" t="e">
        <f t="shared" si="3"/>
        <v>#VALUE!</v>
      </c>
      <c r="AO43" s="52">
        <f t="shared" si="3"/>
        <v>75039.222409999988</v>
      </c>
      <c r="AP43" s="52">
        <f t="shared" si="3"/>
        <v>380000.30627999996</v>
      </c>
      <c r="AQ43" s="52">
        <f t="shared" si="3"/>
        <v>974147.35820999998</v>
      </c>
      <c r="AR43" s="52">
        <f t="shared" si="3"/>
        <v>501235.39451000001</v>
      </c>
      <c r="AS43" s="52">
        <f t="shared" si="3"/>
        <v>9164.619999999999</v>
      </c>
      <c r="AT43" s="52">
        <f t="shared" si="3"/>
        <v>12430</v>
      </c>
      <c r="AU43" s="52"/>
      <c r="AV43" s="52"/>
      <c r="AW43" s="52"/>
      <c r="AX43" s="52"/>
    </row>
    <row r="44" spans="1:50" ht="19.5" customHeight="1" x14ac:dyDescent="0.5">
      <c r="A44" s="60" t="s">
        <v>97</v>
      </c>
      <c r="B44" s="84">
        <f t="shared" si="12"/>
        <v>18.06133887</v>
      </c>
      <c r="C44" s="70">
        <f t="shared" si="12"/>
        <v>2.7582195</v>
      </c>
      <c r="D44" s="85">
        <f t="shared" si="12"/>
        <v>3.2200958700000002</v>
      </c>
      <c r="E44" s="67" t="s">
        <v>47</v>
      </c>
      <c r="F44" s="70">
        <f t="shared" si="12"/>
        <v>0.57748761000000004</v>
      </c>
      <c r="G44" s="66">
        <f t="shared" si="12"/>
        <v>78.279576000000006</v>
      </c>
      <c r="H44" s="66">
        <f t="shared" si="12"/>
        <v>56.5818747</v>
      </c>
      <c r="I44" s="66">
        <f t="shared" si="12"/>
        <v>45.954337899999999</v>
      </c>
      <c r="J44" s="66">
        <f t="shared" si="12"/>
        <v>50.273712170000003</v>
      </c>
      <c r="K44" s="66">
        <f t="shared" si="12"/>
        <v>43.72310015</v>
      </c>
      <c r="L44" s="84">
        <f t="shared" si="12"/>
        <v>108.82565</v>
      </c>
      <c r="M44" s="85">
        <f t="shared" si="12"/>
        <v>14.337043570000001</v>
      </c>
      <c r="N44" s="67" t="s">
        <v>47</v>
      </c>
      <c r="O44" s="91"/>
      <c r="P44" s="60" t="s">
        <v>98</v>
      </c>
      <c r="Q44" s="29"/>
      <c r="R44" s="86"/>
      <c r="T44" s="7">
        <v>18061338.870000001</v>
      </c>
      <c r="U44" s="8">
        <v>2758219.5</v>
      </c>
      <c r="V44" s="8">
        <v>3220095.87</v>
      </c>
      <c r="W44" s="8">
        <v>0</v>
      </c>
      <c r="X44" s="8">
        <v>577487.61</v>
      </c>
      <c r="Y44" s="8">
        <v>78279576</v>
      </c>
      <c r="Z44" s="8">
        <v>56581874.700000003</v>
      </c>
      <c r="AA44" s="7">
        <v>45954337.899999999</v>
      </c>
      <c r="AB44" s="8">
        <v>50273712.170000002</v>
      </c>
      <c r="AC44" s="8">
        <v>43723100.149999999</v>
      </c>
      <c r="AD44" s="8">
        <v>108825650</v>
      </c>
      <c r="AE44" s="8">
        <v>14337043.57</v>
      </c>
      <c r="AF44" s="8">
        <v>0</v>
      </c>
      <c r="AH44" s="52">
        <f t="shared" si="3"/>
        <v>18061.33887</v>
      </c>
      <c r="AI44" s="52">
        <f t="shared" si="3"/>
        <v>2758.2195000000002</v>
      </c>
      <c r="AJ44" s="52">
        <f t="shared" si="3"/>
        <v>3220.0958700000001</v>
      </c>
      <c r="AK44" s="52" t="e">
        <f t="shared" si="3"/>
        <v>#VALUE!</v>
      </c>
      <c r="AL44" s="52">
        <f t="shared" si="3"/>
        <v>577.48761000000002</v>
      </c>
      <c r="AM44" s="52">
        <f t="shared" si="3"/>
        <v>78279.576000000001</v>
      </c>
      <c r="AN44" s="52">
        <f t="shared" si="3"/>
        <v>56581.8747</v>
      </c>
      <c r="AO44" s="52">
        <f t="shared" si="3"/>
        <v>45954.337899999999</v>
      </c>
      <c r="AP44" s="52">
        <f t="shared" si="3"/>
        <v>50273.712170000006</v>
      </c>
      <c r="AQ44" s="52">
        <f t="shared" si="3"/>
        <v>43723.100149999998</v>
      </c>
      <c r="AR44" s="52">
        <f t="shared" si="3"/>
        <v>108825.65</v>
      </c>
      <c r="AS44" s="52">
        <f t="shared" si="3"/>
        <v>14337.04357</v>
      </c>
      <c r="AT44" s="52" t="e">
        <f t="shared" si="3"/>
        <v>#VALUE!</v>
      </c>
      <c r="AU44" s="52"/>
      <c r="AV44" s="52"/>
      <c r="AW44" s="52"/>
      <c r="AX44" s="52"/>
    </row>
    <row r="45" spans="1:50" ht="19.5" customHeight="1" x14ac:dyDescent="0.5">
      <c r="A45" s="74" t="s">
        <v>99</v>
      </c>
      <c r="B45" s="84">
        <f t="shared" si="12"/>
        <v>16.69191335</v>
      </c>
      <c r="C45" s="70">
        <f t="shared" si="12"/>
        <v>1.9463200000000001</v>
      </c>
      <c r="D45" s="85">
        <f t="shared" si="12"/>
        <v>1.6224979900000001</v>
      </c>
      <c r="E45" s="67" t="s">
        <v>47</v>
      </c>
      <c r="F45" s="70">
        <f t="shared" si="12"/>
        <v>3.4582179999999997E-2</v>
      </c>
      <c r="G45" s="66">
        <f t="shared" si="12"/>
        <v>26.637081999999999</v>
      </c>
      <c r="H45" s="66">
        <f t="shared" si="12"/>
        <v>66.556205789999993</v>
      </c>
      <c r="I45" s="66">
        <f t="shared" si="12"/>
        <v>12.97315133</v>
      </c>
      <c r="J45" s="66">
        <f t="shared" si="12"/>
        <v>30.643159530000002</v>
      </c>
      <c r="K45" s="66">
        <f t="shared" si="12"/>
        <v>33.141732850000004</v>
      </c>
      <c r="L45" s="84">
        <f t="shared" si="12"/>
        <v>12.84531827</v>
      </c>
      <c r="M45" s="85">
        <f t="shared" si="12"/>
        <v>3.8479999999999999</v>
      </c>
      <c r="N45" s="70">
        <f t="shared" si="12"/>
        <v>0.03</v>
      </c>
      <c r="O45" s="91"/>
      <c r="P45" s="60" t="s">
        <v>100</v>
      </c>
      <c r="Q45" s="29"/>
      <c r="R45" s="86"/>
      <c r="T45" s="7">
        <v>16691913.35</v>
      </c>
      <c r="U45" s="8">
        <v>1946320</v>
      </c>
      <c r="V45" s="8">
        <v>1622497.99</v>
      </c>
      <c r="W45" s="8">
        <v>0</v>
      </c>
      <c r="X45" s="8">
        <v>34582.18</v>
      </c>
      <c r="Y45" s="8">
        <v>26637082</v>
      </c>
      <c r="Z45" s="8">
        <v>66556205.789999999</v>
      </c>
      <c r="AA45" s="7">
        <v>12973151.33</v>
      </c>
      <c r="AB45" s="8">
        <v>30643159.530000001</v>
      </c>
      <c r="AC45" s="8">
        <v>33141732.850000001</v>
      </c>
      <c r="AD45" s="8">
        <v>12845318.27</v>
      </c>
      <c r="AE45" s="8">
        <v>3848000</v>
      </c>
      <c r="AF45" s="8">
        <v>30000</v>
      </c>
      <c r="AH45" s="52">
        <f t="shared" si="3"/>
        <v>16691.913349999999</v>
      </c>
      <c r="AI45" s="52">
        <f t="shared" si="3"/>
        <v>1946.3200000000002</v>
      </c>
      <c r="AJ45" s="52">
        <f t="shared" si="3"/>
        <v>1622.4979900000001</v>
      </c>
      <c r="AK45" s="52" t="e">
        <f t="shared" si="3"/>
        <v>#VALUE!</v>
      </c>
      <c r="AL45" s="52">
        <f t="shared" si="3"/>
        <v>34.582179999999994</v>
      </c>
      <c r="AM45" s="52">
        <f t="shared" si="3"/>
        <v>26637.081999999999</v>
      </c>
      <c r="AN45" s="52">
        <f t="shared" si="3"/>
        <v>66556.205789999993</v>
      </c>
      <c r="AO45" s="52">
        <f t="shared" si="3"/>
        <v>12973.151330000001</v>
      </c>
      <c r="AP45" s="52">
        <f t="shared" si="3"/>
        <v>30643.159530000001</v>
      </c>
      <c r="AQ45" s="52">
        <f t="shared" si="3"/>
        <v>33141.73285</v>
      </c>
      <c r="AR45" s="52">
        <f t="shared" si="3"/>
        <v>12845.31827</v>
      </c>
      <c r="AS45" s="52">
        <f t="shared" si="3"/>
        <v>3848</v>
      </c>
      <c r="AT45" s="52">
        <f t="shared" si="3"/>
        <v>30</v>
      </c>
      <c r="AU45" s="52"/>
      <c r="AV45" s="52"/>
      <c r="AW45" s="52"/>
      <c r="AX45" s="52"/>
    </row>
    <row r="46" spans="1:50" ht="19.5" customHeight="1" x14ac:dyDescent="0.5">
      <c r="A46" s="74" t="s">
        <v>101</v>
      </c>
      <c r="B46" s="84">
        <f t="shared" si="12"/>
        <v>9.4028697599999997</v>
      </c>
      <c r="C46" s="70">
        <f t="shared" si="12"/>
        <v>4.4075190300000004</v>
      </c>
      <c r="D46" s="85">
        <f t="shared" si="12"/>
        <v>3.20900886</v>
      </c>
      <c r="E46" s="67" t="s">
        <v>47</v>
      </c>
      <c r="F46" s="70">
        <f t="shared" si="12"/>
        <v>0.31154117999999997</v>
      </c>
      <c r="G46" s="66">
        <f t="shared" si="12"/>
        <v>44.523693999999999</v>
      </c>
      <c r="H46" s="66">
        <f t="shared" si="12"/>
        <v>120.37309787000001</v>
      </c>
      <c r="I46" s="66">
        <f t="shared" si="12"/>
        <v>19.846080000000001</v>
      </c>
      <c r="J46" s="66">
        <f t="shared" si="12"/>
        <v>23.782232739999998</v>
      </c>
      <c r="K46" s="66">
        <f t="shared" si="12"/>
        <v>48.568823330000001</v>
      </c>
      <c r="L46" s="84">
        <f t="shared" si="12"/>
        <v>42.821450740000003</v>
      </c>
      <c r="M46" s="85">
        <f t="shared" si="12"/>
        <v>11.834334550000001</v>
      </c>
      <c r="N46" s="70">
        <f t="shared" si="12"/>
        <v>0.03</v>
      </c>
      <c r="O46" s="91"/>
      <c r="P46" s="60" t="s">
        <v>102</v>
      </c>
      <c r="Q46" s="29"/>
      <c r="R46" s="86"/>
      <c r="S46" s="76"/>
      <c r="T46" s="7">
        <v>9402869.7599999998</v>
      </c>
      <c r="U46" s="8">
        <v>4407519.03</v>
      </c>
      <c r="V46" s="8">
        <v>3209008.86</v>
      </c>
      <c r="W46" s="8">
        <v>101246</v>
      </c>
      <c r="X46" s="8">
        <v>311541.18</v>
      </c>
      <c r="Y46" s="8">
        <v>44523694</v>
      </c>
      <c r="Z46" s="8">
        <v>120373097.87</v>
      </c>
      <c r="AA46" s="7">
        <v>19846080</v>
      </c>
      <c r="AB46" s="8">
        <v>23782232.739999998</v>
      </c>
      <c r="AC46" s="8">
        <v>48568823.329999998</v>
      </c>
      <c r="AD46" s="8">
        <v>42821450.740000002</v>
      </c>
      <c r="AE46" s="8">
        <v>11834334.550000001</v>
      </c>
      <c r="AF46" s="8">
        <v>30000</v>
      </c>
      <c r="AH46" s="52">
        <f t="shared" si="3"/>
        <v>9402.8697599999996</v>
      </c>
      <c r="AI46" s="52">
        <f t="shared" si="3"/>
        <v>4407.5190300000004</v>
      </c>
      <c r="AJ46" s="52">
        <f t="shared" si="3"/>
        <v>3209.0088599999999</v>
      </c>
      <c r="AK46" s="52" t="e">
        <f t="shared" si="3"/>
        <v>#VALUE!</v>
      </c>
      <c r="AL46" s="52">
        <f t="shared" si="3"/>
        <v>311.54118</v>
      </c>
      <c r="AM46" s="52">
        <f t="shared" si="3"/>
        <v>44523.693999999996</v>
      </c>
      <c r="AN46" s="52">
        <f t="shared" si="3"/>
        <v>120373.09787000001</v>
      </c>
      <c r="AO46" s="52">
        <f t="shared" si="3"/>
        <v>19846.080000000002</v>
      </c>
      <c r="AP46" s="52">
        <f t="shared" si="3"/>
        <v>23782.232739999999</v>
      </c>
      <c r="AQ46" s="52">
        <f t="shared" si="3"/>
        <v>48568.823329999999</v>
      </c>
      <c r="AR46" s="52">
        <f t="shared" si="3"/>
        <v>42821.45074</v>
      </c>
      <c r="AS46" s="52">
        <f t="shared" si="3"/>
        <v>11834.334550000001</v>
      </c>
      <c r="AT46" s="52">
        <f t="shared" si="3"/>
        <v>30</v>
      </c>
      <c r="AU46" s="52"/>
      <c r="AV46" s="52"/>
      <c r="AW46" s="52"/>
      <c r="AX46" s="52"/>
    </row>
    <row r="47" spans="1:50" ht="19.5" customHeight="1" x14ac:dyDescent="0.5">
      <c r="A47" s="74" t="s">
        <v>103</v>
      </c>
      <c r="B47" s="84">
        <f t="shared" si="12"/>
        <v>9.8121700000000001</v>
      </c>
      <c r="C47" s="70">
        <f t="shared" si="12"/>
        <v>2.3269983999999999</v>
      </c>
      <c r="D47" s="85">
        <f t="shared" si="12"/>
        <v>1.4121862000000001</v>
      </c>
      <c r="E47" s="67" t="s">
        <v>47</v>
      </c>
      <c r="F47" s="70">
        <f t="shared" si="12"/>
        <v>0.198435</v>
      </c>
      <c r="G47" s="66">
        <f t="shared" si="12"/>
        <v>26.119371000000001</v>
      </c>
      <c r="H47" s="66">
        <f t="shared" si="12"/>
        <v>53.215309329999997</v>
      </c>
      <c r="I47" s="66">
        <f t="shared" si="12"/>
        <v>11.434063</v>
      </c>
      <c r="J47" s="66">
        <f t="shared" si="12"/>
        <v>20.094568670000001</v>
      </c>
      <c r="K47" s="66">
        <f t="shared" si="12"/>
        <v>23.633193739999999</v>
      </c>
      <c r="L47" s="84">
        <f t="shared" si="12"/>
        <v>9.3914286400000009</v>
      </c>
      <c r="M47" s="85">
        <f t="shared" si="12"/>
        <v>6.9450640300000002</v>
      </c>
      <c r="N47" s="67" t="s">
        <v>47</v>
      </c>
      <c r="O47" s="91"/>
      <c r="P47" s="60" t="s">
        <v>104</v>
      </c>
      <c r="Q47" s="29"/>
      <c r="R47" s="86"/>
      <c r="T47" s="7">
        <v>9812170</v>
      </c>
      <c r="U47" s="8">
        <v>2326998.4</v>
      </c>
      <c r="V47" s="8">
        <v>1412186.2</v>
      </c>
      <c r="W47" s="8">
        <v>0</v>
      </c>
      <c r="X47" s="8">
        <v>198435</v>
      </c>
      <c r="Y47" s="8">
        <v>26119371</v>
      </c>
      <c r="Z47" s="8">
        <v>53215309.329999998</v>
      </c>
      <c r="AA47" s="7">
        <v>11434063</v>
      </c>
      <c r="AB47" s="8">
        <v>20094568.670000002</v>
      </c>
      <c r="AC47" s="8">
        <v>23633193.739999998</v>
      </c>
      <c r="AD47" s="8">
        <v>9391428.6400000006</v>
      </c>
      <c r="AE47" s="8">
        <v>6945064.0300000003</v>
      </c>
      <c r="AF47" s="8">
        <v>0</v>
      </c>
      <c r="AH47" s="52">
        <f t="shared" si="3"/>
        <v>9812.17</v>
      </c>
      <c r="AI47" s="52">
        <f t="shared" si="3"/>
        <v>2326.9983999999999</v>
      </c>
      <c r="AJ47" s="52">
        <f t="shared" si="3"/>
        <v>1412.1862000000001</v>
      </c>
      <c r="AK47" s="52" t="e">
        <f t="shared" si="3"/>
        <v>#VALUE!</v>
      </c>
      <c r="AL47" s="52">
        <f t="shared" si="3"/>
        <v>198.435</v>
      </c>
      <c r="AM47" s="52">
        <f t="shared" si="3"/>
        <v>26119.370999999999</v>
      </c>
      <c r="AN47" s="52">
        <f t="shared" si="3"/>
        <v>53215.309329999996</v>
      </c>
      <c r="AO47" s="52">
        <f t="shared" si="3"/>
        <v>11434.063</v>
      </c>
      <c r="AP47" s="52">
        <f t="shared" si="3"/>
        <v>20094.568670000001</v>
      </c>
      <c r="AQ47" s="52">
        <f t="shared" si="3"/>
        <v>23633.193739999999</v>
      </c>
      <c r="AR47" s="52">
        <f t="shared" si="3"/>
        <v>9391.4286400000001</v>
      </c>
      <c r="AS47" s="52">
        <f t="shared" si="3"/>
        <v>6945.0640300000005</v>
      </c>
      <c r="AT47" s="52" t="e">
        <f t="shared" si="3"/>
        <v>#VALUE!</v>
      </c>
      <c r="AU47" s="52"/>
      <c r="AV47" s="52"/>
      <c r="AW47" s="52"/>
      <c r="AX47" s="52"/>
    </row>
    <row r="48" spans="1:50" ht="19.5" customHeight="1" x14ac:dyDescent="0.5">
      <c r="A48" s="74" t="s">
        <v>105</v>
      </c>
      <c r="B48" s="84">
        <f t="shared" si="12"/>
        <v>32.730190200000003</v>
      </c>
      <c r="C48" s="70">
        <f t="shared" si="12"/>
        <v>12.6707921</v>
      </c>
      <c r="D48" s="85">
        <f t="shared" si="12"/>
        <v>6.0948600400000004</v>
      </c>
      <c r="E48" s="67" t="s">
        <v>47</v>
      </c>
      <c r="F48" s="70">
        <f t="shared" si="12"/>
        <v>0.3</v>
      </c>
      <c r="G48" s="66">
        <f t="shared" si="12"/>
        <v>165.844731</v>
      </c>
      <c r="H48" s="66">
        <f t="shared" si="12"/>
        <v>398.37241882999996</v>
      </c>
      <c r="I48" s="66">
        <f t="shared" si="12"/>
        <v>83.378643220000001</v>
      </c>
      <c r="J48" s="66">
        <f t="shared" si="12"/>
        <v>118.2386278</v>
      </c>
      <c r="K48" s="66">
        <f t="shared" si="12"/>
        <v>106.03473790000001</v>
      </c>
      <c r="L48" s="84">
        <f t="shared" si="12"/>
        <v>105.88945840000001</v>
      </c>
      <c r="M48" s="85">
        <f t="shared" si="12"/>
        <v>31.07904065</v>
      </c>
      <c r="N48" s="70">
        <f t="shared" si="12"/>
        <v>0.03</v>
      </c>
      <c r="O48" s="91"/>
      <c r="P48" s="60" t="s">
        <v>106</v>
      </c>
      <c r="R48" s="86"/>
      <c r="S48" s="76"/>
      <c r="T48" s="7">
        <v>32730190.199999999</v>
      </c>
      <c r="U48" s="8">
        <v>12670792.1</v>
      </c>
      <c r="V48" s="8">
        <v>6094860.04</v>
      </c>
      <c r="W48" s="8">
        <v>0</v>
      </c>
      <c r="X48" s="8">
        <v>300000</v>
      </c>
      <c r="Y48" s="8">
        <v>165844731</v>
      </c>
      <c r="Z48" s="8">
        <v>398372418.82999998</v>
      </c>
      <c r="AA48" s="7">
        <v>83378643.219999999</v>
      </c>
      <c r="AB48" s="8">
        <v>118238627.8</v>
      </c>
      <c r="AC48" s="8">
        <v>106034737.90000001</v>
      </c>
      <c r="AD48" s="8">
        <v>105889458.40000001</v>
      </c>
      <c r="AE48" s="8">
        <v>31079040.649999999</v>
      </c>
      <c r="AF48" s="8">
        <v>30000</v>
      </c>
      <c r="AH48" s="52">
        <f t="shared" si="3"/>
        <v>32730.190200000001</v>
      </c>
      <c r="AI48" s="52">
        <f t="shared" si="3"/>
        <v>12670.792100000001</v>
      </c>
      <c r="AJ48" s="52">
        <f t="shared" si="3"/>
        <v>6094.8600400000005</v>
      </c>
      <c r="AK48" s="52" t="e">
        <f t="shared" si="3"/>
        <v>#VALUE!</v>
      </c>
      <c r="AL48" s="52">
        <f t="shared" si="3"/>
        <v>300</v>
      </c>
      <c r="AM48" s="52">
        <f t="shared" si="3"/>
        <v>165844.731</v>
      </c>
      <c r="AN48" s="52">
        <f t="shared" si="3"/>
        <v>398372.41882999998</v>
      </c>
      <c r="AO48" s="52">
        <f t="shared" si="3"/>
        <v>83378.643219999998</v>
      </c>
      <c r="AP48" s="52">
        <f t="shared" si="3"/>
        <v>118238.6278</v>
      </c>
      <c r="AQ48" s="52">
        <f t="shared" si="3"/>
        <v>106034.73790000001</v>
      </c>
      <c r="AR48" s="52">
        <f t="shared" si="3"/>
        <v>105889.4584</v>
      </c>
      <c r="AS48" s="52">
        <f t="shared" si="3"/>
        <v>31079.040649999999</v>
      </c>
      <c r="AT48" s="52">
        <f t="shared" si="3"/>
        <v>30</v>
      </c>
      <c r="AU48" s="52"/>
      <c r="AV48" s="52"/>
      <c r="AW48" s="52"/>
      <c r="AX48" s="52"/>
    </row>
    <row r="49" spans="1:50" ht="19.5" customHeight="1" x14ac:dyDescent="0.5">
      <c r="A49" s="92" t="s">
        <v>107</v>
      </c>
      <c r="B49" s="84">
        <f t="shared" si="12"/>
        <v>10.015826089999999</v>
      </c>
      <c r="C49" s="70">
        <f t="shared" si="12"/>
        <v>2.82292005</v>
      </c>
      <c r="D49" s="85">
        <f t="shared" si="12"/>
        <v>1.6267123799999998</v>
      </c>
      <c r="E49" s="69">
        <f t="shared" si="12"/>
        <v>0.42358099999999999</v>
      </c>
      <c r="F49" s="70">
        <f t="shared" si="12"/>
        <v>0.21133336</v>
      </c>
      <c r="G49" s="66">
        <f t="shared" si="12"/>
        <v>28.918595</v>
      </c>
      <c r="H49" s="69" t="s">
        <v>50</v>
      </c>
      <c r="I49" s="66">
        <f t="shared" si="12"/>
        <v>15.596057999999999</v>
      </c>
      <c r="J49" s="66">
        <f t="shared" si="12"/>
        <v>22.713058270000001</v>
      </c>
      <c r="K49" s="66">
        <f t="shared" si="12"/>
        <v>17.423651620000001</v>
      </c>
      <c r="L49" s="84">
        <f t="shared" si="12"/>
        <v>3.3308270000000002</v>
      </c>
      <c r="M49" s="85">
        <f t="shared" si="12"/>
        <v>6.4305370000000002</v>
      </c>
      <c r="N49" s="67" t="s">
        <v>47</v>
      </c>
      <c r="O49" s="91"/>
      <c r="P49" s="93" t="s">
        <v>108</v>
      </c>
      <c r="R49" s="86"/>
      <c r="T49" s="7">
        <v>10015826.09</v>
      </c>
      <c r="U49" s="8">
        <v>2822920.05</v>
      </c>
      <c r="V49" s="8">
        <v>1626712.38</v>
      </c>
      <c r="W49" s="8">
        <v>423581</v>
      </c>
      <c r="X49" s="8">
        <v>211333.36</v>
      </c>
      <c r="Y49" s="8">
        <v>28918595</v>
      </c>
      <c r="Z49" s="8">
        <v>0</v>
      </c>
      <c r="AA49" s="7">
        <v>15596058</v>
      </c>
      <c r="AB49" s="8">
        <v>22713058.27</v>
      </c>
      <c r="AC49" s="8">
        <v>17423651.620000001</v>
      </c>
      <c r="AD49" s="8">
        <v>3330827</v>
      </c>
      <c r="AE49" s="8">
        <v>6430537</v>
      </c>
      <c r="AF49" s="8">
        <v>0</v>
      </c>
      <c r="AH49" s="52">
        <f t="shared" si="3"/>
        <v>10015.826089999999</v>
      </c>
      <c r="AI49" s="52">
        <f t="shared" si="3"/>
        <v>2822.9200500000002</v>
      </c>
      <c r="AJ49" s="52">
        <f t="shared" si="3"/>
        <v>1626.7123799999999</v>
      </c>
      <c r="AK49" s="52">
        <f t="shared" si="3"/>
        <v>423.58099999999996</v>
      </c>
      <c r="AL49" s="52">
        <f t="shared" si="3"/>
        <v>211.33336</v>
      </c>
      <c r="AM49" s="52">
        <f t="shared" si="3"/>
        <v>28918.595000000001</v>
      </c>
      <c r="AN49" s="52" t="e">
        <f t="shared" si="3"/>
        <v>#VALUE!</v>
      </c>
      <c r="AO49" s="52">
        <f t="shared" si="3"/>
        <v>15596.057999999999</v>
      </c>
      <c r="AP49" s="52">
        <f t="shared" si="3"/>
        <v>22713.058270000001</v>
      </c>
      <c r="AQ49" s="52">
        <f t="shared" si="3"/>
        <v>17423.651620000001</v>
      </c>
      <c r="AR49" s="52">
        <f t="shared" si="3"/>
        <v>3330.8270000000002</v>
      </c>
      <c r="AS49" s="52">
        <f t="shared" si="3"/>
        <v>6430.5370000000003</v>
      </c>
      <c r="AT49" s="52" t="e">
        <f t="shared" si="3"/>
        <v>#VALUE!</v>
      </c>
      <c r="AU49" s="52"/>
      <c r="AV49" s="52"/>
      <c r="AW49" s="52"/>
      <c r="AX49" s="52"/>
    </row>
    <row r="50" spans="1:50" ht="19.5" customHeight="1" x14ac:dyDescent="0.5">
      <c r="A50" s="81" t="s">
        <v>109</v>
      </c>
      <c r="B50" s="45">
        <f>SUM(B51:B52)</f>
        <v>25.96556202</v>
      </c>
      <c r="C50" s="46">
        <f t="shared" ref="C50:N50" si="13">SUM(C51:C52)</f>
        <v>5.6424763100000002</v>
      </c>
      <c r="D50" s="47">
        <f t="shared" si="13"/>
        <v>3.2239033399999997</v>
      </c>
      <c r="E50" s="94" t="s">
        <v>47</v>
      </c>
      <c r="F50" s="46">
        <f t="shared" si="13"/>
        <v>1.7476241299999999</v>
      </c>
      <c r="G50" s="49">
        <f t="shared" si="13"/>
        <v>65.509166999999991</v>
      </c>
      <c r="H50" s="49">
        <f t="shared" si="13"/>
        <v>118.84859028</v>
      </c>
      <c r="I50" s="49">
        <f t="shared" si="13"/>
        <v>30.484735000000001</v>
      </c>
      <c r="J50" s="49">
        <f t="shared" si="13"/>
        <v>48.948706999999999</v>
      </c>
      <c r="K50" s="49">
        <f t="shared" si="13"/>
        <v>36.51685852</v>
      </c>
      <c r="L50" s="45">
        <f t="shared" si="13"/>
        <v>41.096430470000001</v>
      </c>
      <c r="M50" s="47">
        <f t="shared" si="13"/>
        <v>21.421992540000002</v>
      </c>
      <c r="N50" s="46">
        <f t="shared" si="13"/>
        <v>0.06</v>
      </c>
      <c r="O50" s="90"/>
      <c r="P50" s="81" t="s">
        <v>110</v>
      </c>
      <c r="R50" s="86"/>
      <c r="S50" s="76"/>
      <c r="AH50" s="52">
        <f t="shared" si="3"/>
        <v>25965.562020000001</v>
      </c>
      <c r="AI50" s="52">
        <f t="shared" si="3"/>
        <v>5642.47631</v>
      </c>
      <c r="AJ50" s="52">
        <f t="shared" si="3"/>
        <v>3223.9033399999998</v>
      </c>
      <c r="AK50" s="52" t="e">
        <f t="shared" si="3"/>
        <v>#VALUE!</v>
      </c>
      <c r="AL50" s="52">
        <f t="shared" si="3"/>
        <v>1747.6241299999999</v>
      </c>
      <c r="AM50" s="52">
        <f t="shared" si="3"/>
        <v>65509.166999999994</v>
      </c>
      <c r="AN50" s="52">
        <f t="shared" si="3"/>
        <v>118848.59027999999</v>
      </c>
      <c r="AO50" s="52">
        <f t="shared" si="3"/>
        <v>30484.735000000001</v>
      </c>
      <c r="AP50" s="52">
        <f t="shared" si="3"/>
        <v>48948.707000000002</v>
      </c>
      <c r="AQ50" s="52">
        <f t="shared" si="3"/>
        <v>36516.858520000002</v>
      </c>
      <c r="AR50" s="52">
        <f t="shared" si="3"/>
        <v>41096.430469999999</v>
      </c>
      <c r="AS50" s="52">
        <f t="shared" si="3"/>
        <v>21421.992540000003</v>
      </c>
      <c r="AT50" s="52">
        <f t="shared" si="3"/>
        <v>60</v>
      </c>
      <c r="AU50" s="52"/>
      <c r="AV50" s="52"/>
      <c r="AW50" s="52"/>
      <c r="AX50" s="52"/>
    </row>
    <row r="51" spans="1:50" ht="19.5" customHeight="1" thickBot="1" x14ac:dyDescent="0.55000000000000004">
      <c r="A51" s="60" t="s">
        <v>111</v>
      </c>
      <c r="B51" s="84">
        <f t="shared" ref="B51:N52" si="14">T51/1000000</f>
        <v>4.8638981500000007</v>
      </c>
      <c r="C51" s="70">
        <f t="shared" si="14"/>
        <v>1.23882315</v>
      </c>
      <c r="D51" s="85">
        <f t="shared" si="14"/>
        <v>5.9410000000000001E-3</v>
      </c>
      <c r="E51" s="67" t="s">
        <v>47</v>
      </c>
      <c r="F51" s="70">
        <f t="shared" si="14"/>
        <v>1.4990201299999999</v>
      </c>
      <c r="G51" s="66">
        <f t="shared" si="14"/>
        <v>25.647652000000001</v>
      </c>
      <c r="H51" s="69" t="s">
        <v>50</v>
      </c>
      <c r="I51" s="66">
        <f t="shared" si="14"/>
        <v>8.7352469999999993</v>
      </c>
      <c r="J51" s="66">
        <f t="shared" si="14"/>
        <v>17.313638000000001</v>
      </c>
      <c r="K51" s="66">
        <f t="shared" si="14"/>
        <v>10.666302659999999</v>
      </c>
      <c r="L51" s="84">
        <f t="shared" si="14"/>
        <v>12.383004699999999</v>
      </c>
      <c r="M51" s="85">
        <f t="shared" si="14"/>
        <v>6.1643935399999998</v>
      </c>
      <c r="N51" s="70">
        <f t="shared" si="14"/>
        <v>0.03</v>
      </c>
      <c r="O51" s="91"/>
      <c r="P51" s="60" t="s">
        <v>112</v>
      </c>
      <c r="R51" s="95"/>
      <c r="T51" s="7">
        <v>4863898.1500000004</v>
      </c>
      <c r="U51" s="8">
        <v>1238823.1499999999</v>
      </c>
      <c r="V51" s="8">
        <v>5941</v>
      </c>
      <c r="W51" s="8">
        <v>0</v>
      </c>
      <c r="X51" s="8">
        <v>1499020.13</v>
      </c>
      <c r="Y51" s="8">
        <v>25647652</v>
      </c>
      <c r="Z51" s="8">
        <v>0</v>
      </c>
      <c r="AA51" s="7">
        <v>8735247</v>
      </c>
      <c r="AB51" s="8">
        <v>17313638</v>
      </c>
      <c r="AC51" s="8">
        <v>10666302.66</v>
      </c>
      <c r="AD51" s="8">
        <v>12383004.699999999</v>
      </c>
      <c r="AE51" s="8">
        <v>6164393.54</v>
      </c>
      <c r="AF51" s="8">
        <v>30000</v>
      </c>
      <c r="AH51" s="52">
        <f t="shared" si="3"/>
        <v>4863.8981500000009</v>
      </c>
      <c r="AI51" s="52">
        <f t="shared" si="3"/>
        <v>1238.8231499999999</v>
      </c>
      <c r="AJ51" s="52">
        <f t="shared" si="3"/>
        <v>5.9409999999999998</v>
      </c>
      <c r="AK51" s="52" t="e">
        <f t="shared" si="3"/>
        <v>#VALUE!</v>
      </c>
      <c r="AL51" s="52">
        <f t="shared" si="3"/>
        <v>1499.0201299999999</v>
      </c>
      <c r="AM51" s="52">
        <f t="shared" si="3"/>
        <v>25647.652000000002</v>
      </c>
      <c r="AN51" s="52" t="e">
        <f t="shared" si="3"/>
        <v>#VALUE!</v>
      </c>
      <c r="AO51" s="52">
        <f t="shared" si="3"/>
        <v>8735.2469999999994</v>
      </c>
      <c r="AP51" s="52">
        <f t="shared" si="3"/>
        <v>17313.638000000003</v>
      </c>
      <c r="AQ51" s="52">
        <f t="shared" si="3"/>
        <v>10666.302659999999</v>
      </c>
      <c r="AR51" s="52">
        <f t="shared" si="3"/>
        <v>12383.0047</v>
      </c>
      <c r="AS51" s="52">
        <f t="shared" si="3"/>
        <v>6164.39354</v>
      </c>
      <c r="AT51" s="52">
        <f t="shared" si="3"/>
        <v>30</v>
      </c>
      <c r="AU51" s="52"/>
      <c r="AV51" s="52"/>
      <c r="AW51" s="52"/>
      <c r="AX51" s="52"/>
    </row>
    <row r="52" spans="1:50" ht="22.5" customHeight="1" thickTop="1" x14ac:dyDescent="0.5">
      <c r="A52" s="96" t="s">
        <v>113</v>
      </c>
      <c r="B52" s="84">
        <f>T52/1000000</f>
        <v>21.101663869999999</v>
      </c>
      <c r="C52" s="70">
        <f>U52/1000000</f>
        <v>4.4036531600000002</v>
      </c>
      <c r="D52" s="85">
        <f>V52/1000000</f>
        <v>3.2179623399999997</v>
      </c>
      <c r="E52" s="67" t="s">
        <v>47</v>
      </c>
      <c r="F52" s="70">
        <f t="shared" si="14"/>
        <v>0.24860399999999999</v>
      </c>
      <c r="G52" s="66">
        <f t="shared" si="14"/>
        <v>39.861514999999997</v>
      </c>
      <c r="H52" s="66">
        <f t="shared" si="14"/>
        <v>118.84859028</v>
      </c>
      <c r="I52" s="66">
        <f t="shared" si="14"/>
        <v>21.749487999999999</v>
      </c>
      <c r="J52" s="66">
        <f t="shared" si="14"/>
        <v>31.635069000000001</v>
      </c>
      <c r="K52" s="66">
        <f t="shared" si="14"/>
        <v>25.85055586</v>
      </c>
      <c r="L52" s="84">
        <f t="shared" si="14"/>
        <v>28.713425770000001</v>
      </c>
      <c r="M52" s="85">
        <f t="shared" si="14"/>
        <v>15.257599000000001</v>
      </c>
      <c r="N52" s="70">
        <f t="shared" si="14"/>
        <v>0.03</v>
      </c>
      <c r="O52" s="97"/>
      <c r="P52" s="96" t="s">
        <v>114</v>
      </c>
      <c r="R52" s="98">
        <v>171</v>
      </c>
      <c r="T52" s="7">
        <v>21101663.870000001</v>
      </c>
      <c r="U52" s="8">
        <v>4403653.16</v>
      </c>
      <c r="V52" s="8">
        <v>3217962.34</v>
      </c>
      <c r="W52" s="8">
        <v>0</v>
      </c>
      <c r="X52" s="8">
        <v>248604</v>
      </c>
      <c r="Y52" s="8">
        <v>39861515</v>
      </c>
      <c r="Z52" s="8">
        <v>118848590.28</v>
      </c>
      <c r="AA52" s="7">
        <v>21749488</v>
      </c>
      <c r="AB52" s="8">
        <v>31635069</v>
      </c>
      <c r="AC52" s="8">
        <v>25850555.859999999</v>
      </c>
      <c r="AD52" s="8">
        <v>28713425.77</v>
      </c>
      <c r="AE52" s="8">
        <v>15257599</v>
      </c>
      <c r="AF52" s="8">
        <v>30000</v>
      </c>
      <c r="AH52" s="52">
        <f t="shared" si="3"/>
        <v>21101.66387</v>
      </c>
      <c r="AI52" s="52">
        <f t="shared" si="3"/>
        <v>4403.6531599999998</v>
      </c>
      <c r="AJ52" s="52">
        <f t="shared" si="3"/>
        <v>3217.9623399999996</v>
      </c>
      <c r="AK52" s="52" t="e">
        <f t="shared" si="3"/>
        <v>#VALUE!</v>
      </c>
      <c r="AL52" s="52">
        <f t="shared" si="3"/>
        <v>248.60399999999998</v>
      </c>
      <c r="AM52" s="52">
        <f t="shared" si="3"/>
        <v>39861.514999999999</v>
      </c>
      <c r="AN52" s="52">
        <f t="shared" si="3"/>
        <v>118848.59027999999</v>
      </c>
      <c r="AO52" s="52">
        <f t="shared" si="3"/>
        <v>21749.488000000001</v>
      </c>
      <c r="AP52" s="52">
        <f t="shared" si="3"/>
        <v>31635.069000000003</v>
      </c>
      <c r="AQ52" s="52">
        <f t="shared" si="3"/>
        <v>25850.55586</v>
      </c>
      <c r="AR52" s="52">
        <f t="shared" si="3"/>
        <v>28713.425770000002</v>
      </c>
      <c r="AS52" s="52">
        <f t="shared" si="3"/>
        <v>15257.599</v>
      </c>
      <c r="AT52" s="52">
        <f t="shared" si="3"/>
        <v>30</v>
      </c>
      <c r="AU52" s="52"/>
      <c r="AV52" s="52"/>
      <c r="AW52" s="52"/>
      <c r="AX52" s="52"/>
    </row>
    <row r="53" spans="1:50" ht="22.5" thickBot="1" x14ac:dyDescent="0.55000000000000004">
      <c r="A53" s="1" t="s">
        <v>78</v>
      </c>
      <c r="D53" s="2"/>
      <c r="E53" s="2"/>
      <c r="F53" s="3"/>
      <c r="G53" s="3"/>
      <c r="H53" s="3"/>
      <c r="I53" s="3"/>
      <c r="J53" s="3"/>
      <c r="K53" s="3"/>
      <c r="L53" s="3"/>
      <c r="M53" s="3"/>
      <c r="N53" s="2"/>
      <c r="O53" s="2"/>
      <c r="P53" s="2"/>
      <c r="R53" s="5">
        <v>172</v>
      </c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</row>
    <row r="54" spans="1:50" ht="21.75" customHeight="1" thickTop="1" x14ac:dyDescent="0.5">
      <c r="A54" s="1" t="s">
        <v>79</v>
      </c>
      <c r="B54" s="2"/>
      <c r="C54" s="2"/>
      <c r="D54" s="2"/>
      <c r="E54" s="2"/>
      <c r="F54" s="3"/>
      <c r="G54" s="3"/>
      <c r="H54" s="3"/>
      <c r="I54" s="3"/>
      <c r="J54" s="3"/>
      <c r="K54" s="3"/>
      <c r="L54" s="3"/>
      <c r="M54" s="3"/>
      <c r="N54" s="2"/>
      <c r="O54" s="2"/>
      <c r="P54" s="9" t="s">
        <v>2</v>
      </c>
      <c r="R54" s="10" t="s">
        <v>3</v>
      </c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</row>
    <row r="55" spans="1:50" ht="20.25" customHeight="1" x14ac:dyDescent="0.5">
      <c r="A55" s="11" t="s">
        <v>4</v>
      </c>
      <c r="B55" s="12" t="s">
        <v>5</v>
      </c>
      <c r="C55" s="11"/>
      <c r="D55" s="11"/>
      <c r="E55" s="11"/>
      <c r="F55" s="11"/>
      <c r="G55" s="11"/>
      <c r="H55" s="13"/>
      <c r="I55" s="14" t="s">
        <v>6</v>
      </c>
      <c r="J55" s="15"/>
      <c r="K55" s="15"/>
      <c r="L55" s="15"/>
      <c r="M55" s="15"/>
      <c r="N55" s="16"/>
      <c r="O55" s="17" t="s">
        <v>7</v>
      </c>
      <c r="P55" s="18"/>
      <c r="R55" s="19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</row>
    <row r="56" spans="1:50" ht="20.25" customHeight="1" x14ac:dyDescent="0.5">
      <c r="A56" s="20"/>
      <c r="B56" s="21" t="s">
        <v>8</v>
      </c>
      <c r="C56" s="22"/>
      <c r="D56" s="22"/>
      <c r="E56" s="22"/>
      <c r="F56" s="22"/>
      <c r="G56" s="22"/>
      <c r="H56" s="23"/>
      <c r="I56" s="24" t="s">
        <v>9</v>
      </c>
      <c r="J56" s="25"/>
      <c r="K56" s="25"/>
      <c r="L56" s="25"/>
      <c r="M56" s="25"/>
      <c r="N56" s="26"/>
      <c r="O56" s="27"/>
      <c r="P56" s="28"/>
      <c r="R56" s="19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</row>
    <row r="57" spans="1:50" ht="20.25" customHeight="1" x14ac:dyDescent="0.5">
      <c r="A57" s="20"/>
      <c r="B57" s="30"/>
      <c r="C57" s="30" t="s">
        <v>10</v>
      </c>
      <c r="D57" s="30"/>
      <c r="E57" s="30" t="s">
        <v>11</v>
      </c>
      <c r="F57" s="31"/>
      <c r="G57" s="32"/>
      <c r="H57" s="33"/>
      <c r="I57" s="34"/>
      <c r="J57" s="34"/>
      <c r="K57" s="34"/>
      <c r="L57" s="34"/>
      <c r="M57" s="34"/>
      <c r="N57" s="34"/>
      <c r="O57" s="27"/>
      <c r="P57" s="28"/>
      <c r="R57" s="19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</row>
    <row r="58" spans="1:50" ht="20.25" customHeight="1" x14ac:dyDescent="0.5">
      <c r="A58" s="20"/>
      <c r="B58" s="30" t="s">
        <v>12</v>
      </c>
      <c r="C58" s="30" t="s">
        <v>13</v>
      </c>
      <c r="D58" s="30" t="s">
        <v>14</v>
      </c>
      <c r="E58" s="36" t="s">
        <v>15</v>
      </c>
      <c r="F58" s="31" t="s">
        <v>16</v>
      </c>
      <c r="G58" s="31" t="s">
        <v>17</v>
      </c>
      <c r="H58" s="31" t="s">
        <v>18</v>
      </c>
      <c r="I58" s="30" t="s">
        <v>19</v>
      </c>
      <c r="J58" s="37" t="s">
        <v>20</v>
      </c>
      <c r="K58" s="37" t="s">
        <v>21</v>
      </c>
      <c r="L58" s="37" t="s">
        <v>22</v>
      </c>
      <c r="M58" s="30" t="s">
        <v>23</v>
      </c>
      <c r="N58" s="38" t="s">
        <v>6</v>
      </c>
      <c r="O58" s="27"/>
      <c r="P58" s="28"/>
      <c r="R58" s="19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</row>
    <row r="59" spans="1:50" ht="20.25" customHeight="1" x14ac:dyDescent="0.5">
      <c r="A59" s="20"/>
      <c r="B59" s="30" t="s">
        <v>24</v>
      </c>
      <c r="C59" s="30" t="s">
        <v>25</v>
      </c>
      <c r="D59" s="38" t="s">
        <v>26</v>
      </c>
      <c r="E59" s="36" t="s">
        <v>27</v>
      </c>
      <c r="F59" s="31" t="s">
        <v>28</v>
      </c>
      <c r="G59" s="31" t="s">
        <v>29</v>
      </c>
      <c r="H59" s="31" t="s">
        <v>30</v>
      </c>
      <c r="I59" s="30" t="s">
        <v>31</v>
      </c>
      <c r="J59" s="37" t="s">
        <v>32</v>
      </c>
      <c r="K59" s="37" t="s">
        <v>33</v>
      </c>
      <c r="L59" s="37" t="s">
        <v>34</v>
      </c>
      <c r="M59" s="31" t="s">
        <v>29</v>
      </c>
      <c r="N59" s="38" t="s">
        <v>18</v>
      </c>
      <c r="O59" s="27"/>
      <c r="P59" s="28"/>
      <c r="R59" s="19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</row>
    <row r="60" spans="1:50" ht="20.25" customHeight="1" x14ac:dyDescent="0.5">
      <c r="A60" s="20"/>
      <c r="B60" s="30" t="s">
        <v>35</v>
      </c>
      <c r="C60" s="36" t="s">
        <v>36</v>
      </c>
      <c r="D60" s="38"/>
      <c r="E60" s="38" t="s">
        <v>37</v>
      </c>
      <c r="F60" s="31"/>
      <c r="G60" s="31"/>
      <c r="H60" s="31"/>
      <c r="I60" s="37" t="s">
        <v>38</v>
      </c>
      <c r="J60" s="37"/>
      <c r="K60" s="37"/>
      <c r="L60" s="37"/>
      <c r="M60" s="30"/>
      <c r="N60" s="38" t="s">
        <v>39</v>
      </c>
      <c r="O60" s="27"/>
      <c r="P60" s="28"/>
      <c r="R60" s="19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</row>
    <row r="61" spans="1:50" ht="20.25" customHeight="1" x14ac:dyDescent="0.5">
      <c r="A61" s="22"/>
      <c r="B61" s="39"/>
      <c r="C61" s="39" t="s">
        <v>40</v>
      </c>
      <c r="D61" s="39"/>
      <c r="E61" s="40" t="s">
        <v>41</v>
      </c>
      <c r="F61" s="41"/>
      <c r="G61" s="41"/>
      <c r="H61" s="41"/>
      <c r="I61" s="39"/>
      <c r="J61" s="39"/>
      <c r="K61" s="39"/>
      <c r="L61" s="39"/>
      <c r="M61" s="39"/>
      <c r="N61" s="39"/>
      <c r="O61" s="42"/>
      <c r="P61" s="43"/>
      <c r="R61" s="19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</row>
    <row r="62" spans="1:50" ht="21" customHeight="1" x14ac:dyDescent="0.5">
      <c r="A62" s="81" t="s">
        <v>115</v>
      </c>
      <c r="B62" s="45">
        <f>SUM(B63:B66)</f>
        <v>119.43016428999999</v>
      </c>
      <c r="C62" s="46">
        <f t="shared" ref="C62:N62" si="15">SUM(C63:C66)</f>
        <v>4.7808989999999998</v>
      </c>
      <c r="D62" s="47">
        <f t="shared" si="15"/>
        <v>8.4458811400000009</v>
      </c>
      <c r="E62" s="48">
        <f t="shared" si="15"/>
        <v>2.6968207799999999</v>
      </c>
      <c r="F62" s="46">
        <f t="shared" si="15"/>
        <v>0.47372249999999999</v>
      </c>
      <c r="G62" s="49">
        <f t="shared" si="15"/>
        <v>223.39743629999998</v>
      </c>
      <c r="H62" s="49">
        <f t="shared" si="15"/>
        <v>33.259382410000001</v>
      </c>
      <c r="I62" s="49">
        <f t="shared" si="15"/>
        <v>69.356041230000002</v>
      </c>
      <c r="J62" s="49">
        <f t="shared" si="15"/>
        <v>122.03850278</v>
      </c>
      <c r="K62" s="49">
        <f t="shared" si="15"/>
        <v>82.245389870000011</v>
      </c>
      <c r="L62" s="45">
        <f t="shared" si="15"/>
        <v>16.36588734</v>
      </c>
      <c r="M62" s="47">
        <f t="shared" si="15"/>
        <v>16.02237002</v>
      </c>
      <c r="N62" s="46">
        <f t="shared" si="15"/>
        <v>0.03</v>
      </c>
      <c r="O62" s="99"/>
      <c r="P62" s="81" t="s">
        <v>116</v>
      </c>
      <c r="Q62" s="6"/>
      <c r="R62" s="19"/>
      <c r="AH62" s="52">
        <f t="shared" si="3"/>
        <v>119430.16428999999</v>
      </c>
      <c r="AI62" s="52">
        <f t="shared" si="3"/>
        <v>4780.8989999999994</v>
      </c>
      <c r="AJ62" s="52">
        <f t="shared" si="3"/>
        <v>8445.8811400000013</v>
      </c>
      <c r="AK62" s="52">
        <f t="shared" si="3"/>
        <v>2696.82078</v>
      </c>
      <c r="AL62" s="52">
        <f t="shared" si="3"/>
        <v>473.72249999999997</v>
      </c>
      <c r="AM62" s="52">
        <f t="shared" si="3"/>
        <v>223397.43629999997</v>
      </c>
      <c r="AN62" s="52">
        <f t="shared" si="3"/>
        <v>33259.382409999998</v>
      </c>
      <c r="AO62" s="52">
        <f t="shared" ref="AO62:AT77" si="16">I62*1000</f>
        <v>69356.041230000003</v>
      </c>
      <c r="AP62" s="52">
        <f t="shared" si="16"/>
        <v>122038.50278</v>
      </c>
      <c r="AQ62" s="52">
        <f t="shared" si="16"/>
        <v>82245.389870000014</v>
      </c>
      <c r="AR62" s="52">
        <f t="shared" si="16"/>
        <v>16365.887340000001</v>
      </c>
      <c r="AS62" s="52">
        <f t="shared" si="16"/>
        <v>16022.37002</v>
      </c>
      <c r="AT62" s="52">
        <f t="shared" si="16"/>
        <v>30</v>
      </c>
      <c r="AU62" s="52"/>
      <c r="AV62" s="52"/>
      <c r="AW62" s="52"/>
      <c r="AX62" s="52"/>
    </row>
    <row r="63" spans="1:50" ht="20.25" customHeight="1" x14ac:dyDescent="0.5">
      <c r="A63" s="60" t="s">
        <v>117</v>
      </c>
      <c r="B63" s="84">
        <f t="shared" ref="B63:N66" si="17">T63/1000000</f>
        <v>82.736126569999996</v>
      </c>
      <c r="C63" s="70">
        <f t="shared" si="17"/>
        <v>1.5648548999999998</v>
      </c>
      <c r="D63" s="85">
        <f t="shared" si="17"/>
        <v>5.9897006900000003</v>
      </c>
      <c r="E63" s="69">
        <f t="shared" si="17"/>
        <v>2.5863007799999997</v>
      </c>
      <c r="F63" s="70">
        <f t="shared" si="17"/>
        <v>0.38954699999999998</v>
      </c>
      <c r="G63" s="66">
        <f t="shared" si="17"/>
        <v>130.55502329999999</v>
      </c>
      <c r="H63" s="66">
        <f t="shared" si="17"/>
        <v>9.0999999999999998E-2</v>
      </c>
      <c r="I63" s="66">
        <f t="shared" si="17"/>
        <v>27.18891752</v>
      </c>
      <c r="J63" s="66">
        <f t="shared" si="17"/>
        <v>80.985118260000007</v>
      </c>
      <c r="K63" s="66">
        <f t="shared" si="17"/>
        <v>40.870887420000003</v>
      </c>
      <c r="L63" s="84">
        <f t="shared" si="17"/>
        <v>1.4627870000000001</v>
      </c>
      <c r="M63" s="85">
        <f t="shared" si="17"/>
        <v>0.5</v>
      </c>
      <c r="N63" s="67" t="s">
        <v>47</v>
      </c>
      <c r="O63" s="100"/>
      <c r="P63" s="60" t="s">
        <v>118</v>
      </c>
      <c r="Q63" s="6"/>
      <c r="R63" s="19"/>
      <c r="T63" s="7">
        <v>82736126.569999993</v>
      </c>
      <c r="U63" s="8">
        <v>1564854.9</v>
      </c>
      <c r="V63" s="8">
        <v>5989700.6900000004</v>
      </c>
      <c r="W63" s="8">
        <v>2586300.7799999998</v>
      </c>
      <c r="X63" s="8">
        <v>389547</v>
      </c>
      <c r="Y63" s="8">
        <v>130555023.3</v>
      </c>
      <c r="Z63" s="8">
        <v>91000</v>
      </c>
      <c r="AA63" s="7">
        <v>27188917.52</v>
      </c>
      <c r="AB63" s="8">
        <v>80985118.260000005</v>
      </c>
      <c r="AC63" s="8">
        <v>40870887.420000002</v>
      </c>
      <c r="AD63" s="8">
        <v>1462787</v>
      </c>
      <c r="AE63" s="8">
        <v>500000</v>
      </c>
      <c r="AF63" s="8">
        <v>0</v>
      </c>
      <c r="AH63" s="52">
        <f t="shared" ref="AH63:AT126" si="18">B63*1000</f>
        <v>82736.126569999993</v>
      </c>
      <c r="AI63" s="52">
        <f t="shared" si="18"/>
        <v>1564.8548999999998</v>
      </c>
      <c r="AJ63" s="52">
        <f t="shared" si="18"/>
        <v>5989.7006900000006</v>
      </c>
      <c r="AK63" s="52">
        <f t="shared" si="18"/>
        <v>2586.3007799999996</v>
      </c>
      <c r="AL63" s="52">
        <f t="shared" si="18"/>
        <v>389.54699999999997</v>
      </c>
      <c r="AM63" s="52">
        <f t="shared" si="18"/>
        <v>130555.02329999999</v>
      </c>
      <c r="AN63" s="52">
        <f t="shared" si="18"/>
        <v>91</v>
      </c>
      <c r="AO63" s="52">
        <f t="shared" si="16"/>
        <v>27188.917519999999</v>
      </c>
      <c r="AP63" s="52">
        <f t="shared" si="16"/>
        <v>80985.118260000003</v>
      </c>
      <c r="AQ63" s="52">
        <f t="shared" si="16"/>
        <v>40870.887419999999</v>
      </c>
      <c r="AR63" s="52">
        <f t="shared" si="16"/>
        <v>1462.787</v>
      </c>
      <c r="AS63" s="52">
        <f t="shared" si="16"/>
        <v>500</v>
      </c>
      <c r="AT63" s="52" t="e">
        <f t="shared" si="16"/>
        <v>#VALUE!</v>
      </c>
      <c r="AU63" s="52"/>
      <c r="AV63" s="52"/>
      <c r="AW63" s="52"/>
      <c r="AX63" s="52"/>
    </row>
    <row r="64" spans="1:50" ht="20.25" customHeight="1" x14ac:dyDescent="0.5">
      <c r="A64" s="60" t="s">
        <v>119</v>
      </c>
      <c r="B64" s="84">
        <f t="shared" si="17"/>
        <v>5.0032576999999998</v>
      </c>
      <c r="C64" s="70">
        <f t="shared" si="17"/>
        <v>2.0211402999999999</v>
      </c>
      <c r="D64" s="85">
        <f t="shared" si="17"/>
        <v>1.3607406599999998</v>
      </c>
      <c r="E64" s="67" t="s">
        <v>47</v>
      </c>
      <c r="F64" s="70">
        <f t="shared" si="17"/>
        <v>4.8793499999999997E-2</v>
      </c>
      <c r="G64" s="66">
        <f t="shared" si="17"/>
        <v>47.131621000000003</v>
      </c>
      <c r="H64" s="69" t="s">
        <v>50</v>
      </c>
      <c r="I64" s="66">
        <f t="shared" si="17"/>
        <v>24.318986710000001</v>
      </c>
      <c r="J64" s="66">
        <f t="shared" si="17"/>
        <v>17.932946000000001</v>
      </c>
      <c r="K64" s="66">
        <f t="shared" si="17"/>
        <v>19.58300307</v>
      </c>
      <c r="L64" s="84">
        <f t="shared" si="17"/>
        <v>2.4202848399999999</v>
      </c>
      <c r="M64" s="85">
        <f t="shared" si="17"/>
        <v>1.8454200900000002</v>
      </c>
      <c r="N64" s="67" t="s">
        <v>47</v>
      </c>
      <c r="O64" s="100"/>
      <c r="P64" s="74" t="s">
        <v>120</v>
      </c>
      <c r="Q64" s="6"/>
      <c r="R64" s="19"/>
      <c r="T64" s="7">
        <v>5003257.7</v>
      </c>
      <c r="U64" s="8">
        <v>2021140.3</v>
      </c>
      <c r="V64" s="8">
        <v>1360740.66</v>
      </c>
      <c r="W64" s="8">
        <v>0</v>
      </c>
      <c r="X64" s="8">
        <v>48793.5</v>
      </c>
      <c r="Y64" s="8">
        <v>47131621</v>
      </c>
      <c r="Z64" s="8">
        <v>0</v>
      </c>
      <c r="AA64" s="7">
        <v>24318986.710000001</v>
      </c>
      <c r="AB64" s="8">
        <v>17932946</v>
      </c>
      <c r="AC64" s="8">
        <v>19583003.07</v>
      </c>
      <c r="AD64" s="8">
        <v>2420284.84</v>
      </c>
      <c r="AE64" s="8">
        <v>1845420.09</v>
      </c>
      <c r="AF64" s="8">
        <v>0</v>
      </c>
      <c r="AH64" s="52">
        <f t="shared" si="18"/>
        <v>5003.2577000000001</v>
      </c>
      <c r="AI64" s="52">
        <f t="shared" si="18"/>
        <v>2021.1402999999998</v>
      </c>
      <c r="AJ64" s="52">
        <f t="shared" si="18"/>
        <v>1360.7406599999999</v>
      </c>
      <c r="AK64" s="52" t="e">
        <f t="shared" si="18"/>
        <v>#VALUE!</v>
      </c>
      <c r="AL64" s="52">
        <f t="shared" si="18"/>
        <v>48.793499999999995</v>
      </c>
      <c r="AM64" s="52">
        <f t="shared" si="18"/>
        <v>47131.620999999999</v>
      </c>
      <c r="AN64" s="52" t="e">
        <f t="shared" si="18"/>
        <v>#VALUE!</v>
      </c>
      <c r="AO64" s="52">
        <f t="shared" si="16"/>
        <v>24318.986710000001</v>
      </c>
      <c r="AP64" s="52">
        <f t="shared" si="16"/>
        <v>17932.946</v>
      </c>
      <c r="AQ64" s="52">
        <f t="shared" si="16"/>
        <v>19583.003069999999</v>
      </c>
      <c r="AR64" s="52">
        <f t="shared" si="16"/>
        <v>2420.2848399999998</v>
      </c>
      <c r="AS64" s="52">
        <f t="shared" si="16"/>
        <v>1845.4200900000001</v>
      </c>
      <c r="AT64" s="52" t="e">
        <f t="shared" si="16"/>
        <v>#VALUE!</v>
      </c>
      <c r="AU64" s="52"/>
      <c r="AV64" s="52"/>
      <c r="AW64" s="52"/>
      <c r="AX64" s="52"/>
    </row>
    <row r="65" spans="1:50" ht="20.25" customHeight="1" x14ac:dyDescent="0.5">
      <c r="A65" s="60" t="s">
        <v>121</v>
      </c>
      <c r="B65" s="84">
        <f t="shared" si="17"/>
        <v>5.3766962000000005</v>
      </c>
      <c r="C65" s="70">
        <f t="shared" si="17"/>
        <v>1.0637236799999998</v>
      </c>
      <c r="D65" s="85">
        <f t="shared" si="17"/>
        <v>0.90839534</v>
      </c>
      <c r="E65" s="67" t="s">
        <v>47</v>
      </c>
      <c r="F65" s="70">
        <f t="shared" si="17"/>
        <v>1.2212000000000001E-2</v>
      </c>
      <c r="G65" s="66">
        <f t="shared" si="17"/>
        <v>29.235993000000001</v>
      </c>
      <c r="H65" s="66">
        <f t="shared" si="17"/>
        <v>33.16838241</v>
      </c>
      <c r="I65" s="66">
        <f t="shared" si="17"/>
        <v>7.4616790000000002</v>
      </c>
      <c r="J65" s="66">
        <f t="shared" si="17"/>
        <v>12.93693352</v>
      </c>
      <c r="K65" s="66">
        <f t="shared" si="17"/>
        <v>13.965796800000001</v>
      </c>
      <c r="L65" s="84">
        <f t="shared" si="17"/>
        <v>4.7559895000000001</v>
      </c>
      <c r="M65" s="85">
        <f t="shared" si="17"/>
        <v>12.965619999999999</v>
      </c>
      <c r="N65" s="70">
        <f t="shared" si="17"/>
        <v>0.03</v>
      </c>
      <c r="O65" s="100"/>
      <c r="P65" s="87" t="s">
        <v>122</v>
      </c>
      <c r="Q65" s="6"/>
      <c r="R65" s="19"/>
      <c r="T65" s="7">
        <v>5376696.2000000002</v>
      </c>
      <c r="U65" s="8">
        <v>1063723.68</v>
      </c>
      <c r="V65" s="8">
        <v>908395.34</v>
      </c>
      <c r="W65" s="8">
        <v>0</v>
      </c>
      <c r="X65" s="8">
        <v>12212</v>
      </c>
      <c r="Y65" s="8">
        <v>29235993</v>
      </c>
      <c r="Z65" s="8">
        <v>33168382.41</v>
      </c>
      <c r="AA65" s="7">
        <v>7461679</v>
      </c>
      <c r="AB65" s="8">
        <v>12936933.52</v>
      </c>
      <c r="AC65" s="8">
        <v>13965796.800000001</v>
      </c>
      <c r="AD65" s="8">
        <v>4755989.5</v>
      </c>
      <c r="AE65" s="8">
        <v>12965620</v>
      </c>
      <c r="AF65" s="8">
        <v>30000</v>
      </c>
      <c r="AH65" s="52">
        <f t="shared" si="18"/>
        <v>5376.6962000000003</v>
      </c>
      <c r="AI65" s="52">
        <f t="shared" si="18"/>
        <v>1063.7236799999998</v>
      </c>
      <c r="AJ65" s="52">
        <f t="shared" si="18"/>
        <v>908.39534000000003</v>
      </c>
      <c r="AK65" s="52" t="e">
        <f t="shared" si="18"/>
        <v>#VALUE!</v>
      </c>
      <c r="AL65" s="52">
        <f t="shared" si="18"/>
        <v>12.212</v>
      </c>
      <c r="AM65" s="52">
        <f t="shared" si="18"/>
        <v>29235.993000000002</v>
      </c>
      <c r="AN65" s="52">
        <f t="shared" si="18"/>
        <v>33168.382409999998</v>
      </c>
      <c r="AO65" s="52">
        <f t="shared" si="16"/>
        <v>7461.6790000000001</v>
      </c>
      <c r="AP65" s="52">
        <f t="shared" si="16"/>
        <v>12936.93352</v>
      </c>
      <c r="AQ65" s="52">
        <f t="shared" si="16"/>
        <v>13965.796800000002</v>
      </c>
      <c r="AR65" s="52">
        <f t="shared" si="16"/>
        <v>4755.9894999999997</v>
      </c>
      <c r="AS65" s="52">
        <f t="shared" si="16"/>
        <v>12965.619999999999</v>
      </c>
      <c r="AT65" s="52">
        <f t="shared" si="16"/>
        <v>30</v>
      </c>
      <c r="AU65" s="52"/>
      <c r="AV65" s="52"/>
      <c r="AW65" s="52"/>
      <c r="AX65" s="52"/>
    </row>
    <row r="66" spans="1:50" ht="20.25" customHeight="1" x14ac:dyDescent="0.5">
      <c r="A66" s="60" t="s">
        <v>123</v>
      </c>
      <c r="B66" s="84">
        <f t="shared" si="17"/>
        <v>26.31408382</v>
      </c>
      <c r="C66" s="70">
        <f t="shared" si="17"/>
        <v>0.13118011999999998</v>
      </c>
      <c r="D66" s="85">
        <f t="shared" si="17"/>
        <v>0.18704445</v>
      </c>
      <c r="E66" s="69">
        <f t="shared" si="17"/>
        <v>0.11051999999999999</v>
      </c>
      <c r="F66" s="70">
        <f t="shared" si="17"/>
        <v>2.317E-2</v>
      </c>
      <c r="G66" s="66">
        <f t="shared" si="17"/>
        <v>16.474799000000001</v>
      </c>
      <c r="H66" s="69" t="s">
        <v>50</v>
      </c>
      <c r="I66" s="66">
        <f t="shared" si="17"/>
        <v>10.386457999999999</v>
      </c>
      <c r="J66" s="66">
        <f t="shared" si="17"/>
        <v>10.183505</v>
      </c>
      <c r="K66" s="66">
        <f t="shared" si="17"/>
        <v>7.8257025799999997</v>
      </c>
      <c r="L66" s="84">
        <f t="shared" si="17"/>
        <v>7.726826</v>
      </c>
      <c r="M66" s="85">
        <f t="shared" si="17"/>
        <v>0.71132993</v>
      </c>
      <c r="N66" s="67" t="s">
        <v>47</v>
      </c>
      <c r="O66" s="101"/>
      <c r="P66" s="87" t="s">
        <v>124</v>
      </c>
      <c r="Q66" s="6"/>
      <c r="R66" s="19"/>
      <c r="T66" s="7">
        <v>26314083.82</v>
      </c>
      <c r="U66" s="8">
        <v>131180.12</v>
      </c>
      <c r="V66" s="8">
        <v>187044.45</v>
      </c>
      <c r="W66" s="8">
        <v>110520</v>
      </c>
      <c r="X66" s="8">
        <v>23170</v>
      </c>
      <c r="Y66" s="8">
        <v>16474799</v>
      </c>
      <c r="Z66" s="8">
        <v>0</v>
      </c>
      <c r="AA66" s="7">
        <v>10386458</v>
      </c>
      <c r="AB66" s="8">
        <v>10183505</v>
      </c>
      <c r="AC66" s="8">
        <v>7825702.5800000001</v>
      </c>
      <c r="AD66" s="8">
        <v>7726826</v>
      </c>
      <c r="AE66" s="8">
        <v>711329.93</v>
      </c>
      <c r="AF66" s="8">
        <v>0</v>
      </c>
      <c r="AH66" s="52">
        <f t="shared" si="18"/>
        <v>26314.08382</v>
      </c>
      <c r="AI66" s="52">
        <f t="shared" si="18"/>
        <v>131.18011999999999</v>
      </c>
      <c r="AJ66" s="52">
        <f t="shared" si="18"/>
        <v>187.04445000000001</v>
      </c>
      <c r="AK66" s="52">
        <f t="shared" si="18"/>
        <v>110.52</v>
      </c>
      <c r="AL66" s="52">
        <f t="shared" si="18"/>
        <v>23.169999999999998</v>
      </c>
      <c r="AM66" s="52">
        <f t="shared" si="18"/>
        <v>16474.798999999999</v>
      </c>
      <c r="AN66" s="52" t="e">
        <f t="shared" si="18"/>
        <v>#VALUE!</v>
      </c>
      <c r="AO66" s="52">
        <f t="shared" si="16"/>
        <v>10386.457999999999</v>
      </c>
      <c r="AP66" s="52">
        <f t="shared" si="16"/>
        <v>10183.505000000001</v>
      </c>
      <c r="AQ66" s="52">
        <f t="shared" si="16"/>
        <v>7825.7025800000001</v>
      </c>
      <c r="AR66" s="52">
        <f t="shared" si="16"/>
        <v>7726.826</v>
      </c>
      <c r="AS66" s="52">
        <f t="shared" si="16"/>
        <v>711.32992999999999</v>
      </c>
      <c r="AT66" s="52" t="e">
        <f t="shared" si="16"/>
        <v>#VALUE!</v>
      </c>
      <c r="AU66" s="52"/>
      <c r="AV66" s="52"/>
      <c r="AW66" s="52"/>
      <c r="AX66" s="52"/>
    </row>
    <row r="67" spans="1:50" ht="21" customHeight="1" x14ac:dyDescent="0.5">
      <c r="A67" s="81" t="s">
        <v>125</v>
      </c>
      <c r="B67" s="45">
        <f>SUM(B68:B71)</f>
        <v>1002.1080541</v>
      </c>
      <c r="C67" s="46">
        <f t="shared" ref="C67:N67" si="19">SUM(C68:C71)</f>
        <v>119.83221583999998</v>
      </c>
      <c r="D67" s="47">
        <f t="shared" si="19"/>
        <v>105.3919832</v>
      </c>
      <c r="E67" s="48">
        <f t="shared" si="19"/>
        <v>2.3445005800000001</v>
      </c>
      <c r="F67" s="46">
        <f t="shared" si="19"/>
        <v>6.2090890499999993</v>
      </c>
      <c r="G67" s="49">
        <f t="shared" si="19"/>
        <v>709.34388242</v>
      </c>
      <c r="H67" s="49">
        <f t="shared" si="19"/>
        <v>1538.5093603199998</v>
      </c>
      <c r="I67" s="49">
        <f t="shared" si="19"/>
        <v>339.45997041999999</v>
      </c>
      <c r="J67" s="49">
        <f t="shared" si="19"/>
        <v>654.81101474999991</v>
      </c>
      <c r="K67" s="49">
        <f t="shared" si="19"/>
        <v>648.18114461000005</v>
      </c>
      <c r="L67" s="45">
        <f t="shared" si="19"/>
        <v>1197.8241569300001</v>
      </c>
      <c r="M67" s="47">
        <f t="shared" si="19"/>
        <v>86.79962918999999</v>
      </c>
      <c r="N67" s="46">
        <f t="shared" si="19"/>
        <v>31.669640000000001</v>
      </c>
      <c r="O67" s="102"/>
      <c r="P67" s="81" t="s">
        <v>126</v>
      </c>
      <c r="Q67" s="6"/>
      <c r="R67" s="19"/>
      <c r="AH67" s="52">
        <f t="shared" si="18"/>
        <v>1002108.0541</v>
      </c>
      <c r="AI67" s="52">
        <f t="shared" si="18"/>
        <v>119832.21583999998</v>
      </c>
      <c r="AJ67" s="52">
        <f t="shared" si="18"/>
        <v>105391.9832</v>
      </c>
      <c r="AK67" s="52">
        <f t="shared" si="18"/>
        <v>2344.5005799999999</v>
      </c>
      <c r="AL67" s="52">
        <f t="shared" si="18"/>
        <v>6209.0890499999996</v>
      </c>
      <c r="AM67" s="52">
        <f t="shared" si="18"/>
        <v>709343.88242000004</v>
      </c>
      <c r="AN67" s="52">
        <f t="shared" si="18"/>
        <v>1538509.3603199997</v>
      </c>
      <c r="AO67" s="52">
        <f t="shared" si="16"/>
        <v>339459.97041999997</v>
      </c>
      <c r="AP67" s="52">
        <f t="shared" si="16"/>
        <v>654811.01474999986</v>
      </c>
      <c r="AQ67" s="52">
        <f t="shared" si="16"/>
        <v>648181.14461000008</v>
      </c>
      <c r="AR67" s="52">
        <f t="shared" si="16"/>
        <v>1197824.1569300001</v>
      </c>
      <c r="AS67" s="52">
        <f t="shared" si="16"/>
        <v>86799.629189999992</v>
      </c>
      <c r="AT67" s="52">
        <f t="shared" si="16"/>
        <v>31669.64</v>
      </c>
      <c r="AU67" s="52"/>
      <c r="AV67" s="52"/>
      <c r="AW67" s="52"/>
      <c r="AX67" s="52"/>
    </row>
    <row r="68" spans="1:50" ht="20.25" customHeight="1" x14ac:dyDescent="0.5">
      <c r="A68" s="60" t="s">
        <v>127</v>
      </c>
      <c r="B68" s="84">
        <f t="shared" ref="B68:N71" si="20">T68/1000000</f>
        <v>64.928488029999997</v>
      </c>
      <c r="C68" s="70">
        <f t="shared" si="20"/>
        <v>6.0707489500000005</v>
      </c>
      <c r="D68" s="85">
        <f t="shared" si="20"/>
        <v>15.33517629</v>
      </c>
      <c r="E68" s="69">
        <f t="shared" si="20"/>
        <v>2.3445005800000001</v>
      </c>
      <c r="F68" s="70">
        <f t="shared" si="20"/>
        <v>1.41032432</v>
      </c>
      <c r="G68" s="66">
        <f t="shared" si="20"/>
        <v>172.21473841999997</v>
      </c>
      <c r="H68" s="66">
        <f t="shared" si="20"/>
        <v>148.46924197999999</v>
      </c>
      <c r="I68" s="66">
        <f t="shared" si="20"/>
        <v>68.144724080000003</v>
      </c>
      <c r="J68" s="66">
        <f t="shared" si="20"/>
        <v>131.22215919999999</v>
      </c>
      <c r="K68" s="66">
        <f t="shared" si="20"/>
        <v>64.443095839999998</v>
      </c>
      <c r="L68" s="84">
        <f t="shared" si="20"/>
        <v>28.59499825</v>
      </c>
      <c r="M68" s="85">
        <f t="shared" si="20"/>
        <v>0.31</v>
      </c>
      <c r="N68" s="70">
        <f t="shared" si="20"/>
        <v>0.09</v>
      </c>
      <c r="O68" s="100"/>
      <c r="P68" s="60" t="s">
        <v>128</v>
      </c>
      <c r="Q68" s="6"/>
      <c r="R68" s="103"/>
      <c r="T68" s="7">
        <v>64928488.030000001</v>
      </c>
      <c r="U68" s="8">
        <v>6070748.9500000002</v>
      </c>
      <c r="V68" s="8">
        <v>15335176.289999999</v>
      </c>
      <c r="W68" s="8">
        <v>2344500.58</v>
      </c>
      <c r="X68" s="8">
        <v>1410324.32</v>
      </c>
      <c r="Y68" s="8">
        <v>172214738.41999999</v>
      </c>
      <c r="Z68" s="8">
        <v>148469241.97999999</v>
      </c>
      <c r="AA68" s="7">
        <v>68144724.079999998</v>
      </c>
      <c r="AB68" s="8">
        <v>131222159.2</v>
      </c>
      <c r="AC68" s="8">
        <v>64443095.840000004</v>
      </c>
      <c r="AD68" s="8">
        <v>28594998.25</v>
      </c>
      <c r="AE68" s="8">
        <v>310000</v>
      </c>
      <c r="AF68" s="8">
        <v>90000</v>
      </c>
      <c r="AH68" s="52">
        <f t="shared" si="18"/>
        <v>64928.48803</v>
      </c>
      <c r="AI68" s="52">
        <f t="shared" si="18"/>
        <v>6070.7489500000001</v>
      </c>
      <c r="AJ68" s="52">
        <f t="shared" si="18"/>
        <v>15335.176289999999</v>
      </c>
      <c r="AK68" s="52">
        <f t="shared" si="18"/>
        <v>2344.5005799999999</v>
      </c>
      <c r="AL68" s="52">
        <f t="shared" si="18"/>
        <v>1410.3243199999999</v>
      </c>
      <c r="AM68" s="52">
        <f t="shared" si="18"/>
        <v>172214.73841999998</v>
      </c>
      <c r="AN68" s="52">
        <f t="shared" si="18"/>
        <v>148469.24197999999</v>
      </c>
      <c r="AO68" s="52">
        <f t="shared" si="16"/>
        <v>68144.72408</v>
      </c>
      <c r="AP68" s="52">
        <f t="shared" si="16"/>
        <v>131222.15919999999</v>
      </c>
      <c r="AQ68" s="52">
        <f t="shared" si="16"/>
        <v>64443.095839999994</v>
      </c>
      <c r="AR68" s="52">
        <f t="shared" si="16"/>
        <v>28594.998250000001</v>
      </c>
      <c r="AS68" s="52">
        <f t="shared" si="16"/>
        <v>310</v>
      </c>
      <c r="AT68" s="52">
        <f t="shared" si="16"/>
        <v>90</v>
      </c>
      <c r="AU68" s="52"/>
      <c r="AV68" s="52"/>
      <c r="AW68" s="52"/>
      <c r="AX68" s="52"/>
    </row>
    <row r="69" spans="1:50" ht="20.25" customHeight="1" x14ac:dyDescent="0.5">
      <c r="A69" s="60" t="s">
        <v>129</v>
      </c>
      <c r="B69" s="84">
        <f t="shared" si="20"/>
        <v>546.74904512000001</v>
      </c>
      <c r="C69" s="70">
        <f t="shared" si="20"/>
        <v>69.434745519999993</v>
      </c>
      <c r="D69" s="85">
        <f t="shared" si="20"/>
        <v>42.324533500000001</v>
      </c>
      <c r="E69" s="67" t="s">
        <v>47</v>
      </c>
      <c r="F69" s="70">
        <f t="shared" si="20"/>
        <v>2.6859925899999997</v>
      </c>
      <c r="G69" s="66">
        <f t="shared" si="20"/>
        <v>261.88243799999998</v>
      </c>
      <c r="H69" s="66">
        <f t="shared" si="20"/>
        <v>455.65916777999996</v>
      </c>
      <c r="I69" s="66">
        <f t="shared" si="20"/>
        <v>97.932106400000009</v>
      </c>
      <c r="J69" s="66">
        <f t="shared" si="20"/>
        <v>356.23722502999999</v>
      </c>
      <c r="K69" s="66">
        <f t="shared" si="20"/>
        <v>373.43299112</v>
      </c>
      <c r="L69" s="84">
        <f t="shared" si="20"/>
        <v>364.08243910000004</v>
      </c>
      <c r="M69" s="85">
        <f t="shared" si="20"/>
        <v>36.077101729999995</v>
      </c>
      <c r="N69" s="67" t="s">
        <v>47</v>
      </c>
      <c r="O69" s="100"/>
      <c r="P69" s="60" t="s">
        <v>130</v>
      </c>
      <c r="Q69" s="6"/>
      <c r="R69" s="103"/>
      <c r="T69" s="7">
        <v>546749045.12</v>
      </c>
      <c r="U69" s="8">
        <v>69434745.519999996</v>
      </c>
      <c r="V69" s="8">
        <v>42324533.5</v>
      </c>
      <c r="W69" s="8">
        <v>0</v>
      </c>
      <c r="X69" s="8">
        <v>2685992.59</v>
      </c>
      <c r="Y69" s="8">
        <v>261882438</v>
      </c>
      <c r="Z69" s="8">
        <v>455659167.77999997</v>
      </c>
      <c r="AA69" s="7">
        <v>97932106.400000006</v>
      </c>
      <c r="AB69" s="8">
        <v>356237225.02999997</v>
      </c>
      <c r="AC69" s="8">
        <v>373432991.12</v>
      </c>
      <c r="AD69" s="8">
        <v>364082439.10000002</v>
      </c>
      <c r="AE69" s="8">
        <v>36077101.729999997</v>
      </c>
      <c r="AF69" s="8">
        <v>0</v>
      </c>
      <c r="AH69" s="52">
        <f t="shared" si="18"/>
        <v>546749.04512000002</v>
      </c>
      <c r="AI69" s="52">
        <f t="shared" si="18"/>
        <v>69434.745519999997</v>
      </c>
      <c r="AJ69" s="52">
        <f t="shared" si="18"/>
        <v>42324.533499999998</v>
      </c>
      <c r="AK69" s="52" t="e">
        <f t="shared" si="18"/>
        <v>#VALUE!</v>
      </c>
      <c r="AL69" s="52">
        <f t="shared" si="18"/>
        <v>2685.9925899999998</v>
      </c>
      <c r="AM69" s="52">
        <f t="shared" si="18"/>
        <v>261882.43799999997</v>
      </c>
      <c r="AN69" s="52">
        <f t="shared" si="18"/>
        <v>455659.16777999996</v>
      </c>
      <c r="AO69" s="52">
        <f t="shared" si="16"/>
        <v>97932.106400000004</v>
      </c>
      <c r="AP69" s="52">
        <f t="shared" si="16"/>
        <v>356237.22502999997</v>
      </c>
      <c r="AQ69" s="52">
        <f t="shared" si="16"/>
        <v>373432.99112000002</v>
      </c>
      <c r="AR69" s="52">
        <f t="shared" si="16"/>
        <v>364082.43910000002</v>
      </c>
      <c r="AS69" s="52">
        <f t="shared" si="16"/>
        <v>36077.101729999995</v>
      </c>
      <c r="AT69" s="52" t="e">
        <f t="shared" si="16"/>
        <v>#VALUE!</v>
      </c>
      <c r="AU69" s="52"/>
      <c r="AV69" s="52"/>
      <c r="AW69" s="52"/>
      <c r="AX69" s="52"/>
    </row>
    <row r="70" spans="1:50" ht="20.25" customHeight="1" x14ac:dyDescent="0.5">
      <c r="A70" s="60" t="s">
        <v>131</v>
      </c>
      <c r="B70" s="84">
        <f t="shared" si="20"/>
        <v>9.6183218900000007</v>
      </c>
      <c r="C70" s="70">
        <f t="shared" si="20"/>
        <v>1.92339075</v>
      </c>
      <c r="D70" s="85">
        <f t="shared" si="20"/>
        <v>1.20922044</v>
      </c>
      <c r="E70" s="67" t="s">
        <v>47</v>
      </c>
      <c r="F70" s="70">
        <f t="shared" si="20"/>
        <v>7.5090399999999988E-2</v>
      </c>
      <c r="G70" s="66">
        <f t="shared" si="20"/>
        <v>33.656109999999998</v>
      </c>
      <c r="H70" s="66">
        <f t="shared" si="20"/>
        <v>73.307657509999999</v>
      </c>
      <c r="I70" s="66">
        <f t="shared" si="20"/>
        <v>24.579802839999999</v>
      </c>
      <c r="J70" s="66">
        <f t="shared" si="20"/>
        <v>30.186762519999998</v>
      </c>
      <c r="K70" s="66">
        <f t="shared" si="20"/>
        <v>27.84787605</v>
      </c>
      <c r="L70" s="84">
        <f t="shared" si="20"/>
        <v>20.458685579999997</v>
      </c>
      <c r="M70" s="85">
        <f t="shared" si="20"/>
        <v>3.4178600000000001</v>
      </c>
      <c r="N70" s="70">
        <f t="shared" si="20"/>
        <v>0.09</v>
      </c>
      <c r="O70" s="100"/>
      <c r="P70" s="60" t="s">
        <v>132</v>
      </c>
      <c r="Q70" s="6"/>
      <c r="R70" s="103"/>
      <c r="T70" s="7">
        <v>9618321.8900000006</v>
      </c>
      <c r="U70" s="8">
        <v>1923390.75</v>
      </c>
      <c r="V70" s="8">
        <v>1209220.44</v>
      </c>
      <c r="W70" s="8">
        <v>0</v>
      </c>
      <c r="X70" s="8">
        <v>75090.399999999994</v>
      </c>
      <c r="Y70" s="8">
        <v>33656110</v>
      </c>
      <c r="Z70" s="8">
        <v>73307657.510000005</v>
      </c>
      <c r="AA70" s="7">
        <v>24579802.84</v>
      </c>
      <c r="AB70" s="8">
        <v>30186762.52</v>
      </c>
      <c r="AC70" s="8">
        <v>27847876.050000001</v>
      </c>
      <c r="AD70" s="8">
        <v>20458685.579999998</v>
      </c>
      <c r="AE70" s="8">
        <v>3417860</v>
      </c>
      <c r="AF70" s="8">
        <v>90000</v>
      </c>
      <c r="AH70" s="52">
        <f t="shared" si="18"/>
        <v>9618.3218900000011</v>
      </c>
      <c r="AI70" s="52">
        <f t="shared" si="18"/>
        <v>1923.39075</v>
      </c>
      <c r="AJ70" s="52">
        <f t="shared" si="18"/>
        <v>1209.2204400000001</v>
      </c>
      <c r="AK70" s="52" t="e">
        <f t="shared" si="18"/>
        <v>#VALUE!</v>
      </c>
      <c r="AL70" s="52">
        <f t="shared" si="18"/>
        <v>75.090399999999988</v>
      </c>
      <c r="AM70" s="52">
        <f t="shared" si="18"/>
        <v>33656.11</v>
      </c>
      <c r="AN70" s="52">
        <f t="shared" si="18"/>
        <v>73307.657510000005</v>
      </c>
      <c r="AO70" s="52">
        <f t="shared" si="16"/>
        <v>24579.80284</v>
      </c>
      <c r="AP70" s="52">
        <f t="shared" si="16"/>
        <v>30186.76252</v>
      </c>
      <c r="AQ70" s="52">
        <f t="shared" si="16"/>
        <v>27847.876049999999</v>
      </c>
      <c r="AR70" s="52">
        <f t="shared" si="16"/>
        <v>20458.685579999998</v>
      </c>
      <c r="AS70" s="52">
        <f t="shared" si="16"/>
        <v>3417.86</v>
      </c>
      <c r="AT70" s="52">
        <f t="shared" si="16"/>
        <v>90</v>
      </c>
      <c r="AU70" s="52"/>
      <c r="AV70" s="52"/>
      <c r="AW70" s="52"/>
      <c r="AX70" s="52"/>
    </row>
    <row r="71" spans="1:50" ht="20.25" customHeight="1" x14ac:dyDescent="0.5">
      <c r="A71" s="60" t="s">
        <v>133</v>
      </c>
      <c r="B71" s="84">
        <f t="shared" si="20"/>
        <v>380.81219906000001</v>
      </c>
      <c r="C71" s="70">
        <f t="shared" si="20"/>
        <v>42.403330619999998</v>
      </c>
      <c r="D71" s="85">
        <f t="shared" si="20"/>
        <v>46.523052970000002</v>
      </c>
      <c r="E71" s="67" t="s">
        <v>47</v>
      </c>
      <c r="F71" s="70">
        <f t="shared" si="20"/>
        <v>2.03768174</v>
      </c>
      <c r="G71" s="66">
        <f t="shared" si="20"/>
        <v>241.59059600000001</v>
      </c>
      <c r="H71" s="66">
        <f t="shared" si="20"/>
        <v>861.07329304999996</v>
      </c>
      <c r="I71" s="66">
        <f t="shared" si="20"/>
        <v>148.80333709999999</v>
      </c>
      <c r="J71" s="66">
        <f t="shared" si="20"/>
        <v>137.16486800000001</v>
      </c>
      <c r="K71" s="66">
        <f t="shared" si="20"/>
        <v>182.45718159999998</v>
      </c>
      <c r="L71" s="84">
        <f t="shared" si="20"/>
        <v>784.68803400000002</v>
      </c>
      <c r="M71" s="85">
        <f t="shared" si="20"/>
        <v>46.994667460000002</v>
      </c>
      <c r="N71" s="70">
        <f t="shared" si="20"/>
        <v>31.489640000000001</v>
      </c>
      <c r="O71" s="100"/>
      <c r="P71" s="60" t="s">
        <v>134</v>
      </c>
      <c r="Q71" s="6"/>
      <c r="R71" s="103"/>
      <c r="T71" s="7">
        <v>380812199.06</v>
      </c>
      <c r="U71" s="8">
        <v>42403330.619999997</v>
      </c>
      <c r="V71" s="8">
        <v>46523052.969999999</v>
      </c>
      <c r="W71" s="8">
        <v>0</v>
      </c>
      <c r="X71" s="8">
        <v>2037681.74</v>
      </c>
      <c r="Y71" s="8">
        <v>241590596</v>
      </c>
      <c r="Z71" s="8">
        <v>861073293.04999995</v>
      </c>
      <c r="AA71" s="7">
        <v>148803337.09999999</v>
      </c>
      <c r="AB71" s="8">
        <v>137164868</v>
      </c>
      <c r="AC71" s="8">
        <v>182457181.59999999</v>
      </c>
      <c r="AD71" s="8">
        <v>784688034</v>
      </c>
      <c r="AE71" s="8">
        <v>46994667.460000001</v>
      </c>
      <c r="AF71" s="8">
        <v>31489640</v>
      </c>
      <c r="AH71" s="52">
        <f t="shared" si="18"/>
        <v>380812.19906000001</v>
      </c>
      <c r="AI71" s="52">
        <f t="shared" si="18"/>
        <v>42403.330620000001</v>
      </c>
      <c r="AJ71" s="52">
        <f t="shared" si="18"/>
        <v>46523.052970000004</v>
      </c>
      <c r="AK71" s="52" t="e">
        <f t="shared" si="18"/>
        <v>#VALUE!</v>
      </c>
      <c r="AL71" s="52">
        <f t="shared" si="18"/>
        <v>2037.68174</v>
      </c>
      <c r="AM71" s="52">
        <f t="shared" si="18"/>
        <v>241590.59600000002</v>
      </c>
      <c r="AN71" s="52">
        <f t="shared" si="18"/>
        <v>861073.29304999998</v>
      </c>
      <c r="AO71" s="52">
        <f t="shared" si="16"/>
        <v>148803.3371</v>
      </c>
      <c r="AP71" s="52">
        <f t="shared" si="16"/>
        <v>137164.86800000002</v>
      </c>
      <c r="AQ71" s="52">
        <f t="shared" si="16"/>
        <v>182457.18159999998</v>
      </c>
      <c r="AR71" s="52">
        <f t="shared" si="16"/>
        <v>784688.03399999999</v>
      </c>
      <c r="AS71" s="52">
        <f t="shared" si="16"/>
        <v>46994.667460000004</v>
      </c>
      <c r="AT71" s="52">
        <f t="shared" si="16"/>
        <v>31489.640000000003</v>
      </c>
      <c r="AU71" s="52"/>
      <c r="AV71" s="52"/>
      <c r="AW71" s="52"/>
      <c r="AX71" s="52"/>
    </row>
    <row r="72" spans="1:50" ht="21" customHeight="1" x14ac:dyDescent="0.5">
      <c r="A72" s="104" t="s">
        <v>135</v>
      </c>
      <c r="B72" s="45">
        <f>SUM(B73)</f>
        <v>4.22</v>
      </c>
      <c r="C72" s="46">
        <f t="shared" ref="C72:M72" si="21">SUM(C73)</f>
        <v>1.07</v>
      </c>
      <c r="D72" s="47">
        <f t="shared" si="21"/>
        <v>3.98</v>
      </c>
      <c r="E72" s="94" t="s">
        <v>47</v>
      </c>
      <c r="F72" s="46">
        <f t="shared" si="21"/>
        <v>0.05</v>
      </c>
      <c r="G72" s="49">
        <f t="shared" si="21"/>
        <v>18.41</v>
      </c>
      <c r="H72" s="49">
        <f t="shared" si="21"/>
        <v>31.08</v>
      </c>
      <c r="I72" s="49">
        <f t="shared" si="21"/>
        <v>9.32</v>
      </c>
      <c r="J72" s="49">
        <f t="shared" si="21"/>
        <v>14.88</v>
      </c>
      <c r="K72" s="49">
        <f t="shared" si="21"/>
        <v>22.72</v>
      </c>
      <c r="L72" s="45">
        <f t="shared" si="21"/>
        <v>4.8600000000000003</v>
      </c>
      <c r="M72" s="47">
        <f t="shared" si="21"/>
        <v>1.81</v>
      </c>
      <c r="N72" s="67" t="s">
        <v>47</v>
      </c>
      <c r="O72" s="99"/>
      <c r="P72" s="53" t="s">
        <v>136</v>
      </c>
      <c r="R72" s="105"/>
      <c r="AH72" s="52">
        <f t="shared" si="18"/>
        <v>4220</v>
      </c>
      <c r="AI72" s="52">
        <f t="shared" si="18"/>
        <v>1070</v>
      </c>
      <c r="AJ72" s="52">
        <f t="shared" si="18"/>
        <v>3980</v>
      </c>
      <c r="AK72" s="52" t="e">
        <f t="shared" si="18"/>
        <v>#VALUE!</v>
      </c>
      <c r="AL72" s="52">
        <f t="shared" si="18"/>
        <v>50</v>
      </c>
      <c r="AM72" s="52">
        <f t="shared" si="18"/>
        <v>18410</v>
      </c>
      <c r="AN72" s="52">
        <f t="shared" si="18"/>
        <v>31080</v>
      </c>
      <c r="AO72" s="52">
        <f t="shared" si="16"/>
        <v>9320</v>
      </c>
      <c r="AP72" s="52">
        <f t="shared" si="16"/>
        <v>14880</v>
      </c>
      <c r="AQ72" s="52">
        <f t="shared" si="16"/>
        <v>22720</v>
      </c>
      <c r="AR72" s="52">
        <f t="shared" si="16"/>
        <v>4860</v>
      </c>
      <c r="AS72" s="52">
        <f t="shared" si="16"/>
        <v>1810</v>
      </c>
      <c r="AT72" s="52" t="e">
        <f t="shared" si="16"/>
        <v>#VALUE!</v>
      </c>
      <c r="AU72" s="52"/>
      <c r="AV72" s="52"/>
      <c r="AW72" s="52"/>
      <c r="AX72" s="52"/>
    </row>
    <row r="73" spans="1:50" ht="20.25" customHeight="1" x14ac:dyDescent="0.5">
      <c r="A73" s="106" t="s">
        <v>137</v>
      </c>
      <c r="B73" s="84">
        <v>4.22</v>
      </c>
      <c r="C73" s="70">
        <v>1.07</v>
      </c>
      <c r="D73" s="85">
        <v>3.98</v>
      </c>
      <c r="E73" s="67" t="s">
        <v>47</v>
      </c>
      <c r="F73" s="70">
        <v>0.05</v>
      </c>
      <c r="G73" s="66">
        <v>18.41</v>
      </c>
      <c r="H73" s="66">
        <v>31.08</v>
      </c>
      <c r="I73" s="66">
        <v>9.32</v>
      </c>
      <c r="J73" s="66">
        <v>14.88</v>
      </c>
      <c r="K73" s="66">
        <v>22.72</v>
      </c>
      <c r="L73" s="84">
        <v>4.8600000000000003</v>
      </c>
      <c r="M73" s="85">
        <v>1.81</v>
      </c>
      <c r="N73" s="67" t="s">
        <v>47</v>
      </c>
      <c r="O73" s="100"/>
      <c r="P73" s="60" t="s">
        <v>138</v>
      </c>
      <c r="R73" s="103"/>
      <c r="AH73" s="52">
        <f t="shared" si="18"/>
        <v>4220</v>
      </c>
      <c r="AI73" s="52">
        <f t="shared" si="18"/>
        <v>1070</v>
      </c>
      <c r="AJ73" s="52">
        <f t="shared" si="18"/>
        <v>3980</v>
      </c>
      <c r="AK73" s="52" t="e">
        <f t="shared" si="18"/>
        <v>#VALUE!</v>
      </c>
      <c r="AL73" s="52">
        <f t="shared" si="18"/>
        <v>50</v>
      </c>
      <c r="AM73" s="52">
        <f t="shared" si="18"/>
        <v>18410</v>
      </c>
      <c r="AN73" s="52">
        <f t="shared" si="18"/>
        <v>31080</v>
      </c>
      <c r="AO73" s="52">
        <f t="shared" si="16"/>
        <v>9320</v>
      </c>
      <c r="AP73" s="52">
        <f t="shared" si="16"/>
        <v>14880</v>
      </c>
      <c r="AQ73" s="52">
        <f t="shared" si="16"/>
        <v>22720</v>
      </c>
      <c r="AR73" s="52">
        <f t="shared" si="16"/>
        <v>4860</v>
      </c>
      <c r="AS73" s="52">
        <f t="shared" si="16"/>
        <v>1810</v>
      </c>
      <c r="AT73" s="52" t="e">
        <f t="shared" si="16"/>
        <v>#VALUE!</v>
      </c>
      <c r="AU73" s="52"/>
      <c r="AV73" s="52"/>
      <c r="AW73" s="52"/>
      <c r="AX73" s="52"/>
    </row>
    <row r="74" spans="1:50" ht="21" customHeight="1" x14ac:dyDescent="0.5">
      <c r="A74" s="104" t="s">
        <v>139</v>
      </c>
      <c r="B74" s="45">
        <f>SUM(B75:B77,B88:B90)</f>
        <v>69.044633319999988</v>
      </c>
      <c r="C74" s="46">
        <f t="shared" ref="C74:M74" si="22">SUM(C75:C77,C88:C90)</f>
        <v>14.61422183</v>
      </c>
      <c r="D74" s="47">
        <f t="shared" si="22"/>
        <v>20.349322179999998</v>
      </c>
      <c r="E74" s="48">
        <f t="shared" si="22"/>
        <v>2.00293133</v>
      </c>
      <c r="F74" s="46">
        <f t="shared" si="22"/>
        <v>2.4737714200000003</v>
      </c>
      <c r="G74" s="49">
        <f t="shared" si="22"/>
        <v>217.71186220000001</v>
      </c>
      <c r="H74" s="49">
        <f t="shared" si="22"/>
        <v>646.14239040999996</v>
      </c>
      <c r="I74" s="49">
        <f t="shared" si="22"/>
        <v>113.61595252999999</v>
      </c>
      <c r="J74" s="49">
        <f t="shared" si="22"/>
        <v>212.24632466999998</v>
      </c>
      <c r="K74" s="49">
        <f t="shared" si="22"/>
        <v>167.63720841000003</v>
      </c>
      <c r="L74" s="45">
        <f t="shared" si="22"/>
        <v>220.73767003</v>
      </c>
      <c r="M74" s="47">
        <f t="shared" si="22"/>
        <v>25.490200000000005</v>
      </c>
      <c r="N74" s="67" t="s">
        <v>47</v>
      </c>
      <c r="O74" s="99"/>
      <c r="P74" s="81" t="s">
        <v>140</v>
      </c>
      <c r="R74" s="105"/>
      <c r="AH74" s="52">
        <f t="shared" si="18"/>
        <v>69044.633319999994</v>
      </c>
      <c r="AI74" s="52">
        <f t="shared" si="18"/>
        <v>14614.22183</v>
      </c>
      <c r="AJ74" s="52">
        <f t="shared" si="18"/>
        <v>20349.322179999999</v>
      </c>
      <c r="AK74" s="52">
        <f t="shared" si="18"/>
        <v>2002.9313300000001</v>
      </c>
      <c r="AL74" s="52">
        <f t="shared" si="18"/>
        <v>2473.7714200000005</v>
      </c>
      <c r="AM74" s="52">
        <f t="shared" si="18"/>
        <v>217711.8622</v>
      </c>
      <c r="AN74" s="52">
        <f t="shared" si="18"/>
        <v>646142.39040999999</v>
      </c>
      <c r="AO74" s="52">
        <f t="shared" si="16"/>
        <v>113615.95252999998</v>
      </c>
      <c r="AP74" s="52">
        <f t="shared" si="16"/>
        <v>212246.32466999997</v>
      </c>
      <c r="AQ74" s="52">
        <f t="shared" si="16"/>
        <v>167637.20841000002</v>
      </c>
      <c r="AR74" s="52">
        <f t="shared" si="16"/>
        <v>220737.67003000001</v>
      </c>
      <c r="AS74" s="52">
        <f t="shared" si="16"/>
        <v>25490.200000000004</v>
      </c>
      <c r="AT74" s="52" t="e">
        <f t="shared" si="16"/>
        <v>#VALUE!</v>
      </c>
      <c r="AU74" s="52"/>
      <c r="AV74" s="52"/>
      <c r="AW74" s="52"/>
      <c r="AX74" s="52"/>
    </row>
    <row r="75" spans="1:50" ht="20.25" customHeight="1" x14ac:dyDescent="0.5">
      <c r="A75" s="60" t="s">
        <v>141</v>
      </c>
      <c r="B75" s="84">
        <f t="shared" ref="B75:N77" si="23">T75/1000000</f>
        <v>14.8777381</v>
      </c>
      <c r="C75" s="70">
        <f t="shared" si="23"/>
        <v>3.2003919000000001</v>
      </c>
      <c r="D75" s="85">
        <f t="shared" si="23"/>
        <v>3.9550559000000001</v>
      </c>
      <c r="E75" s="69">
        <f t="shared" si="23"/>
        <v>2.00293133</v>
      </c>
      <c r="F75" s="70">
        <f t="shared" si="23"/>
        <v>0.13017300000000001</v>
      </c>
      <c r="G75" s="66">
        <f t="shared" si="23"/>
        <v>54.787726999999997</v>
      </c>
      <c r="H75" s="66">
        <f t="shared" si="23"/>
        <v>119.31310870999999</v>
      </c>
      <c r="I75" s="66">
        <f t="shared" si="23"/>
        <v>29.934753520000001</v>
      </c>
      <c r="J75" s="66">
        <f t="shared" si="23"/>
        <v>51.057137479999994</v>
      </c>
      <c r="K75" s="66">
        <f t="shared" si="23"/>
        <v>35.23473096</v>
      </c>
      <c r="L75" s="84">
        <f t="shared" si="23"/>
        <v>32.634995799999999</v>
      </c>
      <c r="M75" s="85">
        <f t="shared" si="23"/>
        <v>7.3655999999999997</v>
      </c>
      <c r="N75" s="67" t="s">
        <v>47</v>
      </c>
      <c r="O75" s="91"/>
      <c r="P75" s="60" t="s">
        <v>142</v>
      </c>
      <c r="R75" s="103"/>
      <c r="T75" s="7">
        <v>14877738.1</v>
      </c>
      <c r="U75" s="8">
        <v>3200391.9</v>
      </c>
      <c r="V75" s="8">
        <v>3955055.9</v>
      </c>
      <c r="W75" s="8">
        <v>2002931.33</v>
      </c>
      <c r="X75" s="8">
        <v>130173</v>
      </c>
      <c r="Y75" s="8">
        <v>54787727</v>
      </c>
      <c r="Z75" s="8">
        <v>119313108.70999999</v>
      </c>
      <c r="AA75" s="7">
        <v>29934753.52</v>
      </c>
      <c r="AB75" s="8">
        <v>51057137.479999997</v>
      </c>
      <c r="AC75" s="8">
        <v>35234730.960000001</v>
      </c>
      <c r="AD75" s="8">
        <v>32634995.800000001</v>
      </c>
      <c r="AE75" s="8">
        <v>7365600</v>
      </c>
      <c r="AF75" s="8">
        <v>0</v>
      </c>
      <c r="AH75" s="52">
        <f t="shared" si="18"/>
        <v>14877.7381</v>
      </c>
      <c r="AI75" s="52">
        <f t="shared" si="18"/>
        <v>3200.3919000000001</v>
      </c>
      <c r="AJ75" s="52">
        <f t="shared" si="18"/>
        <v>3955.0559000000003</v>
      </c>
      <c r="AK75" s="52">
        <f t="shared" si="18"/>
        <v>2002.9313300000001</v>
      </c>
      <c r="AL75" s="52">
        <f t="shared" si="18"/>
        <v>130.173</v>
      </c>
      <c r="AM75" s="52">
        <f t="shared" si="18"/>
        <v>54787.726999999999</v>
      </c>
      <c r="AN75" s="52">
        <f t="shared" si="18"/>
        <v>119313.10871</v>
      </c>
      <c r="AO75" s="52">
        <f t="shared" si="16"/>
        <v>29934.753520000002</v>
      </c>
      <c r="AP75" s="52">
        <f t="shared" si="16"/>
        <v>51057.137479999998</v>
      </c>
      <c r="AQ75" s="52">
        <f t="shared" si="16"/>
        <v>35234.730960000001</v>
      </c>
      <c r="AR75" s="52">
        <f t="shared" si="16"/>
        <v>32634.995799999997</v>
      </c>
      <c r="AS75" s="52">
        <f t="shared" si="16"/>
        <v>7365.5999999999995</v>
      </c>
      <c r="AT75" s="52" t="e">
        <f t="shared" si="16"/>
        <v>#VALUE!</v>
      </c>
      <c r="AU75" s="52"/>
      <c r="AV75" s="52"/>
      <c r="AW75" s="52"/>
      <c r="AX75" s="52"/>
    </row>
    <row r="76" spans="1:50" ht="20.25" customHeight="1" x14ac:dyDescent="0.5">
      <c r="A76" s="106" t="s">
        <v>143</v>
      </c>
      <c r="B76" s="84">
        <f t="shared" si="23"/>
        <v>9.2567419399999995</v>
      </c>
      <c r="C76" s="70">
        <f t="shared" si="23"/>
        <v>2.0750117000000001</v>
      </c>
      <c r="D76" s="85">
        <f t="shared" si="23"/>
        <v>3.4260152599999998</v>
      </c>
      <c r="E76" s="67" t="s">
        <v>47</v>
      </c>
      <c r="F76" s="70">
        <f t="shared" si="23"/>
        <v>0.56782052999999999</v>
      </c>
      <c r="G76" s="66">
        <f t="shared" si="23"/>
        <v>26.693299</v>
      </c>
      <c r="H76" s="66">
        <f t="shared" si="23"/>
        <v>80.762439830000005</v>
      </c>
      <c r="I76" s="66">
        <f t="shared" si="23"/>
        <v>15.89910843</v>
      </c>
      <c r="J76" s="66">
        <f t="shared" si="23"/>
        <v>27.732472999999999</v>
      </c>
      <c r="K76" s="66">
        <f t="shared" si="23"/>
        <v>21.204394760000003</v>
      </c>
      <c r="L76" s="84">
        <f t="shared" si="23"/>
        <v>33.364286499999999</v>
      </c>
      <c r="M76" s="85">
        <f t="shared" si="23"/>
        <v>3.8506</v>
      </c>
      <c r="N76" s="70">
        <f t="shared" si="23"/>
        <v>2.5000000000000001E-2</v>
      </c>
      <c r="O76" s="100"/>
      <c r="P76" s="60" t="s">
        <v>144</v>
      </c>
      <c r="R76" s="107"/>
      <c r="T76" s="7">
        <v>9256741.9399999995</v>
      </c>
      <c r="U76" s="8">
        <v>2075011.7</v>
      </c>
      <c r="V76" s="8">
        <v>3426015.26</v>
      </c>
      <c r="W76" s="8">
        <v>0</v>
      </c>
      <c r="X76" s="8">
        <v>567820.53</v>
      </c>
      <c r="Y76" s="8">
        <v>26693299</v>
      </c>
      <c r="Z76" s="8">
        <v>80762439.829999998</v>
      </c>
      <c r="AA76" s="7">
        <v>15899108.43</v>
      </c>
      <c r="AB76" s="8">
        <v>27732473</v>
      </c>
      <c r="AC76" s="8">
        <v>21204394.760000002</v>
      </c>
      <c r="AD76" s="8">
        <v>33364286.5</v>
      </c>
      <c r="AE76" s="8">
        <v>3850600</v>
      </c>
      <c r="AF76" s="8">
        <v>25000</v>
      </c>
      <c r="AH76" s="52">
        <f t="shared" si="18"/>
        <v>9256.7419399999999</v>
      </c>
      <c r="AI76" s="52">
        <f t="shared" si="18"/>
        <v>2075.0117</v>
      </c>
      <c r="AJ76" s="52">
        <f t="shared" si="18"/>
        <v>3426.0152599999997</v>
      </c>
      <c r="AK76" s="52" t="e">
        <f t="shared" si="18"/>
        <v>#VALUE!</v>
      </c>
      <c r="AL76" s="52">
        <f t="shared" si="18"/>
        <v>567.82052999999996</v>
      </c>
      <c r="AM76" s="52">
        <f t="shared" si="18"/>
        <v>26693.298999999999</v>
      </c>
      <c r="AN76" s="52">
        <f t="shared" si="18"/>
        <v>80762.439830000003</v>
      </c>
      <c r="AO76" s="52">
        <f t="shared" si="16"/>
        <v>15899.10843</v>
      </c>
      <c r="AP76" s="52">
        <f t="shared" si="16"/>
        <v>27732.472999999998</v>
      </c>
      <c r="AQ76" s="52">
        <f t="shared" si="16"/>
        <v>21204.394760000003</v>
      </c>
      <c r="AR76" s="52">
        <f t="shared" si="16"/>
        <v>33364.286500000002</v>
      </c>
      <c r="AS76" s="52">
        <f t="shared" si="16"/>
        <v>3850.6</v>
      </c>
      <c r="AT76" s="52">
        <f t="shared" si="16"/>
        <v>25</v>
      </c>
      <c r="AU76" s="52"/>
      <c r="AV76" s="52"/>
      <c r="AW76" s="52"/>
      <c r="AX76" s="52"/>
    </row>
    <row r="77" spans="1:50" ht="20.25" customHeight="1" x14ac:dyDescent="0.5">
      <c r="A77" s="74" t="s">
        <v>145</v>
      </c>
      <c r="B77" s="84">
        <f t="shared" si="23"/>
        <v>27.76977552</v>
      </c>
      <c r="C77" s="70">
        <f t="shared" si="23"/>
        <v>2.79980012</v>
      </c>
      <c r="D77" s="85">
        <f t="shared" si="23"/>
        <v>3.0420030699999998</v>
      </c>
      <c r="E77" s="67" t="s">
        <v>47</v>
      </c>
      <c r="F77" s="70">
        <f t="shared" si="23"/>
        <v>1.2862990000000001</v>
      </c>
      <c r="G77" s="66">
        <f t="shared" si="23"/>
        <v>25.852454000000002</v>
      </c>
      <c r="H77" s="66">
        <f t="shared" si="23"/>
        <v>112.33188905</v>
      </c>
      <c r="I77" s="66">
        <f t="shared" si="23"/>
        <v>13.010174039999999</v>
      </c>
      <c r="J77" s="66">
        <f t="shared" si="23"/>
        <v>35.116326189999995</v>
      </c>
      <c r="K77" s="66">
        <f t="shared" si="23"/>
        <v>40.789852279999998</v>
      </c>
      <c r="L77" s="84">
        <f t="shared" si="23"/>
        <v>2.2029394999999998</v>
      </c>
      <c r="M77" s="85">
        <f t="shared" si="23"/>
        <v>4.0469999999999997</v>
      </c>
      <c r="N77" s="70">
        <f t="shared" si="23"/>
        <v>0.03</v>
      </c>
      <c r="O77" s="100"/>
      <c r="P77" s="60" t="s">
        <v>146</v>
      </c>
      <c r="R77" s="108"/>
      <c r="T77" s="7">
        <v>27769775.52</v>
      </c>
      <c r="U77" s="8">
        <v>2799800.12</v>
      </c>
      <c r="V77" s="8">
        <v>3042003.07</v>
      </c>
      <c r="W77" s="8">
        <v>0</v>
      </c>
      <c r="X77" s="8">
        <v>1286299</v>
      </c>
      <c r="Y77" s="8">
        <v>25852454</v>
      </c>
      <c r="Z77" s="8">
        <v>112331889.05</v>
      </c>
      <c r="AA77" s="7">
        <v>13010174.039999999</v>
      </c>
      <c r="AB77" s="8">
        <v>35116326.189999998</v>
      </c>
      <c r="AC77" s="8">
        <v>40789852.280000001</v>
      </c>
      <c r="AD77" s="8">
        <v>2202939.5</v>
      </c>
      <c r="AE77" s="8">
        <v>4047000</v>
      </c>
      <c r="AF77" s="8">
        <v>30000</v>
      </c>
      <c r="AH77" s="52">
        <f t="shared" si="18"/>
        <v>27769.775519999999</v>
      </c>
      <c r="AI77" s="52">
        <f t="shared" si="18"/>
        <v>2799.8001199999999</v>
      </c>
      <c r="AJ77" s="52">
        <f t="shared" si="18"/>
        <v>3042.0030699999998</v>
      </c>
      <c r="AK77" s="52" t="e">
        <f t="shared" si="18"/>
        <v>#VALUE!</v>
      </c>
      <c r="AL77" s="52">
        <f t="shared" si="18"/>
        <v>1286.299</v>
      </c>
      <c r="AM77" s="52">
        <f t="shared" si="18"/>
        <v>25852.454000000002</v>
      </c>
      <c r="AN77" s="52">
        <f t="shared" si="18"/>
        <v>112331.88905</v>
      </c>
      <c r="AO77" s="52">
        <f t="shared" si="16"/>
        <v>13010.17404</v>
      </c>
      <c r="AP77" s="52">
        <f t="shared" si="16"/>
        <v>35116.326189999992</v>
      </c>
      <c r="AQ77" s="52">
        <f t="shared" si="16"/>
        <v>40789.852279999999</v>
      </c>
      <c r="AR77" s="52">
        <f t="shared" si="16"/>
        <v>2202.9395</v>
      </c>
      <c r="AS77" s="52">
        <f t="shared" si="16"/>
        <v>4046.9999999999995</v>
      </c>
      <c r="AT77" s="52">
        <f t="shared" si="16"/>
        <v>30</v>
      </c>
      <c r="AU77" s="52"/>
      <c r="AV77" s="52"/>
      <c r="AW77" s="52"/>
      <c r="AX77" s="52"/>
    </row>
    <row r="78" spans="1:50" ht="22.5" customHeight="1" x14ac:dyDescent="0.5">
      <c r="A78" s="1" t="s">
        <v>78</v>
      </c>
      <c r="D78" s="2"/>
      <c r="E78" s="2"/>
      <c r="F78" s="3"/>
      <c r="G78" s="3"/>
      <c r="H78" s="3"/>
      <c r="I78" s="3"/>
      <c r="J78" s="3"/>
      <c r="K78" s="3"/>
      <c r="L78" s="3"/>
      <c r="M78" s="3"/>
      <c r="N78" s="2"/>
      <c r="O78" s="2"/>
      <c r="P78" s="2"/>
      <c r="Q78" s="29"/>
      <c r="R78" s="79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</row>
    <row r="79" spans="1:50" ht="22.5" customHeight="1" x14ac:dyDescent="0.5">
      <c r="A79" s="1" t="s">
        <v>79</v>
      </c>
      <c r="B79" s="2"/>
      <c r="C79" s="2"/>
      <c r="D79" s="2"/>
      <c r="E79" s="2"/>
      <c r="F79" s="3"/>
      <c r="G79" s="3"/>
      <c r="H79" s="3"/>
      <c r="I79" s="3"/>
      <c r="J79" s="3"/>
      <c r="K79" s="3"/>
      <c r="L79" s="3"/>
      <c r="M79" s="3"/>
      <c r="N79" s="2"/>
      <c r="O79" s="2"/>
      <c r="P79" s="109" t="s">
        <v>2</v>
      </c>
      <c r="R79" s="83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</row>
    <row r="80" spans="1:50" ht="7.5" customHeight="1" x14ac:dyDescent="0.5">
      <c r="A80" s="1"/>
      <c r="B80" s="2"/>
      <c r="C80" s="2"/>
      <c r="D80" s="2"/>
      <c r="E80" s="2"/>
      <c r="F80" s="3"/>
      <c r="G80" s="3"/>
      <c r="H80" s="3"/>
      <c r="I80" s="3"/>
      <c r="J80" s="3"/>
      <c r="K80" s="3"/>
      <c r="L80" s="3"/>
      <c r="M80" s="3"/>
      <c r="N80" s="2"/>
      <c r="O80" s="2"/>
      <c r="P80" s="110"/>
      <c r="R80" s="83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</row>
    <row r="81" spans="1:50" ht="22.5" customHeight="1" x14ac:dyDescent="0.5">
      <c r="A81" s="11" t="s">
        <v>4</v>
      </c>
      <c r="B81" s="12" t="s">
        <v>5</v>
      </c>
      <c r="C81" s="11"/>
      <c r="D81" s="11"/>
      <c r="E81" s="11"/>
      <c r="F81" s="11"/>
      <c r="G81" s="11"/>
      <c r="H81" s="13"/>
      <c r="I81" s="14" t="s">
        <v>6</v>
      </c>
      <c r="J81" s="15"/>
      <c r="K81" s="15"/>
      <c r="L81" s="15"/>
      <c r="M81" s="15"/>
      <c r="N81" s="16"/>
      <c r="O81" s="17" t="s">
        <v>7</v>
      </c>
      <c r="P81" s="18"/>
      <c r="R81" s="83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</row>
    <row r="82" spans="1:50" ht="22.5" customHeight="1" x14ac:dyDescent="0.5">
      <c r="A82" s="20"/>
      <c r="B82" s="21" t="s">
        <v>8</v>
      </c>
      <c r="C82" s="22"/>
      <c r="D82" s="22"/>
      <c r="E82" s="22"/>
      <c r="F82" s="22"/>
      <c r="G82" s="22"/>
      <c r="H82" s="23"/>
      <c r="I82" s="24" t="s">
        <v>9</v>
      </c>
      <c r="J82" s="25"/>
      <c r="K82" s="25"/>
      <c r="L82" s="25"/>
      <c r="M82" s="25"/>
      <c r="N82" s="26"/>
      <c r="O82" s="27"/>
      <c r="P82" s="28"/>
      <c r="R82" s="83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</row>
    <row r="83" spans="1:50" ht="22.5" customHeight="1" x14ac:dyDescent="0.5">
      <c r="A83" s="20"/>
      <c r="B83" s="30"/>
      <c r="C83" s="30" t="s">
        <v>10</v>
      </c>
      <c r="D83" s="30"/>
      <c r="E83" s="30" t="s">
        <v>11</v>
      </c>
      <c r="F83" s="31"/>
      <c r="G83" s="32"/>
      <c r="H83" s="33"/>
      <c r="I83" s="34"/>
      <c r="J83" s="34"/>
      <c r="K83" s="34"/>
      <c r="L83" s="34"/>
      <c r="M83" s="34"/>
      <c r="N83" s="34"/>
      <c r="O83" s="27"/>
      <c r="P83" s="28"/>
      <c r="R83" s="83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</row>
    <row r="84" spans="1:50" ht="22.5" customHeight="1" x14ac:dyDescent="0.5">
      <c r="A84" s="20"/>
      <c r="B84" s="30" t="s">
        <v>12</v>
      </c>
      <c r="C84" s="30" t="s">
        <v>13</v>
      </c>
      <c r="D84" s="30" t="s">
        <v>14</v>
      </c>
      <c r="E84" s="36" t="s">
        <v>15</v>
      </c>
      <c r="F84" s="31" t="s">
        <v>16</v>
      </c>
      <c r="G84" s="31" t="s">
        <v>17</v>
      </c>
      <c r="H84" s="31" t="s">
        <v>18</v>
      </c>
      <c r="I84" s="30" t="s">
        <v>19</v>
      </c>
      <c r="J84" s="37" t="s">
        <v>20</v>
      </c>
      <c r="K84" s="37" t="s">
        <v>21</v>
      </c>
      <c r="L84" s="37" t="s">
        <v>22</v>
      </c>
      <c r="M84" s="30" t="s">
        <v>23</v>
      </c>
      <c r="N84" s="38" t="s">
        <v>6</v>
      </c>
      <c r="O84" s="27"/>
      <c r="P84" s="28"/>
      <c r="R84" s="83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</row>
    <row r="85" spans="1:50" ht="22.5" customHeight="1" x14ac:dyDescent="0.5">
      <c r="A85" s="20"/>
      <c r="B85" s="30" t="s">
        <v>24</v>
      </c>
      <c r="C85" s="30" t="s">
        <v>25</v>
      </c>
      <c r="D85" s="38" t="s">
        <v>26</v>
      </c>
      <c r="E85" s="36" t="s">
        <v>27</v>
      </c>
      <c r="F85" s="31" t="s">
        <v>28</v>
      </c>
      <c r="G85" s="31" t="s">
        <v>29</v>
      </c>
      <c r="H85" s="31" t="s">
        <v>30</v>
      </c>
      <c r="I85" s="30" t="s">
        <v>31</v>
      </c>
      <c r="J85" s="37" t="s">
        <v>32</v>
      </c>
      <c r="K85" s="37" t="s">
        <v>33</v>
      </c>
      <c r="L85" s="37" t="s">
        <v>34</v>
      </c>
      <c r="M85" s="31" t="s">
        <v>29</v>
      </c>
      <c r="N85" s="38" t="s">
        <v>18</v>
      </c>
      <c r="O85" s="27"/>
      <c r="P85" s="28"/>
      <c r="R85" s="83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</row>
    <row r="86" spans="1:50" ht="22.5" customHeight="1" x14ac:dyDescent="0.5">
      <c r="A86" s="20"/>
      <c r="B86" s="30" t="s">
        <v>35</v>
      </c>
      <c r="C86" s="36" t="s">
        <v>36</v>
      </c>
      <c r="D86" s="38"/>
      <c r="E86" s="38" t="s">
        <v>37</v>
      </c>
      <c r="F86" s="31"/>
      <c r="G86" s="31"/>
      <c r="H86" s="31"/>
      <c r="I86" s="37" t="s">
        <v>38</v>
      </c>
      <c r="J86" s="37"/>
      <c r="K86" s="37"/>
      <c r="L86" s="37"/>
      <c r="M86" s="30"/>
      <c r="N86" s="38" t="s">
        <v>39</v>
      </c>
      <c r="O86" s="27"/>
      <c r="P86" s="28"/>
      <c r="Q86" s="29"/>
      <c r="R86" s="83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</row>
    <row r="87" spans="1:50" ht="22.5" customHeight="1" x14ac:dyDescent="0.5">
      <c r="A87" s="22"/>
      <c r="B87" s="39"/>
      <c r="C87" s="39" t="s">
        <v>40</v>
      </c>
      <c r="D87" s="39"/>
      <c r="E87" s="40" t="s">
        <v>41</v>
      </c>
      <c r="F87" s="41"/>
      <c r="G87" s="41"/>
      <c r="H87" s="41"/>
      <c r="I87" s="39"/>
      <c r="J87" s="39"/>
      <c r="K87" s="39"/>
      <c r="L87" s="39"/>
      <c r="M87" s="39"/>
      <c r="N87" s="39"/>
      <c r="O87" s="42"/>
      <c r="P87" s="43"/>
      <c r="Q87" s="29"/>
      <c r="R87" s="86" t="s">
        <v>82</v>
      </c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</row>
    <row r="88" spans="1:50" ht="22.5" customHeight="1" x14ac:dyDescent="0.5">
      <c r="A88" s="74" t="s">
        <v>147</v>
      </c>
      <c r="B88" s="84">
        <f t="shared" ref="B88:N90" si="24">T88/1000000</f>
        <v>2.8973569599999998</v>
      </c>
      <c r="C88" s="70">
        <f t="shared" si="24"/>
        <v>1.0133263100000001</v>
      </c>
      <c r="D88" s="85">
        <f t="shared" si="24"/>
        <v>1.49368835</v>
      </c>
      <c r="E88" s="67" t="s">
        <v>47</v>
      </c>
      <c r="F88" s="70">
        <f t="shared" si="24"/>
        <v>0.12547328999999999</v>
      </c>
      <c r="G88" s="66">
        <f t="shared" si="24"/>
        <v>23.565603199999998</v>
      </c>
      <c r="H88" s="66">
        <f t="shared" si="24"/>
        <v>81.034458909999998</v>
      </c>
      <c r="I88" s="66">
        <f t="shared" si="24"/>
        <v>10.55240631</v>
      </c>
      <c r="J88" s="66">
        <f t="shared" si="24"/>
        <v>22.320121</v>
      </c>
      <c r="K88" s="66">
        <f t="shared" si="24"/>
        <v>13.06991974</v>
      </c>
      <c r="L88" s="84">
        <f t="shared" si="24"/>
        <v>29.063358000000001</v>
      </c>
      <c r="M88" s="85">
        <f t="shared" si="24"/>
        <v>3.004</v>
      </c>
      <c r="N88" s="70">
        <f t="shared" si="24"/>
        <v>0.03</v>
      </c>
      <c r="O88" s="100"/>
      <c r="P88" s="60" t="s">
        <v>148</v>
      </c>
      <c r="Q88" s="29"/>
      <c r="R88" s="86"/>
      <c r="T88" s="7">
        <v>2897356.96</v>
      </c>
      <c r="U88" s="8">
        <v>1013326.31</v>
      </c>
      <c r="V88" s="8">
        <v>1493688.35</v>
      </c>
      <c r="W88" s="8">
        <v>0</v>
      </c>
      <c r="X88" s="8">
        <v>125473.29</v>
      </c>
      <c r="Y88" s="8">
        <v>23565603.199999999</v>
      </c>
      <c r="Z88" s="8">
        <v>81034458.909999996</v>
      </c>
      <c r="AA88" s="7">
        <v>10552406.310000001</v>
      </c>
      <c r="AB88" s="8">
        <v>22320121</v>
      </c>
      <c r="AC88" s="8">
        <v>13069919.74</v>
      </c>
      <c r="AD88" s="8">
        <v>29063358</v>
      </c>
      <c r="AE88" s="8">
        <v>3004000</v>
      </c>
      <c r="AF88" s="8">
        <v>30000</v>
      </c>
      <c r="AH88" s="52">
        <f t="shared" si="18"/>
        <v>2897.3569599999996</v>
      </c>
      <c r="AI88" s="52">
        <f t="shared" si="18"/>
        <v>1013.32631</v>
      </c>
      <c r="AJ88" s="52">
        <f t="shared" si="18"/>
        <v>1493.6883499999999</v>
      </c>
      <c r="AK88" s="52" t="e">
        <f t="shared" si="18"/>
        <v>#VALUE!</v>
      </c>
      <c r="AL88" s="52">
        <f t="shared" si="18"/>
        <v>125.47328999999999</v>
      </c>
      <c r="AM88" s="52">
        <f t="shared" si="18"/>
        <v>23565.603199999998</v>
      </c>
      <c r="AN88" s="52">
        <f t="shared" si="18"/>
        <v>81034.458910000001</v>
      </c>
      <c r="AO88" s="52">
        <f t="shared" si="18"/>
        <v>10552.40631</v>
      </c>
      <c r="AP88" s="52">
        <f t="shared" si="18"/>
        <v>22320.120999999999</v>
      </c>
      <c r="AQ88" s="52">
        <f t="shared" si="18"/>
        <v>13069.919739999999</v>
      </c>
      <c r="AR88" s="52">
        <f t="shared" si="18"/>
        <v>29063.358</v>
      </c>
      <c r="AS88" s="52">
        <f t="shared" si="18"/>
        <v>3004</v>
      </c>
      <c r="AT88" s="52">
        <f t="shared" si="18"/>
        <v>30</v>
      </c>
      <c r="AU88" s="52"/>
      <c r="AV88" s="52"/>
      <c r="AW88" s="52"/>
      <c r="AX88" s="52"/>
    </row>
    <row r="89" spans="1:50" ht="22.5" customHeight="1" x14ac:dyDescent="0.5">
      <c r="A89" s="92" t="s">
        <v>149</v>
      </c>
      <c r="B89" s="84">
        <f t="shared" si="24"/>
        <v>7.4874774999999998</v>
      </c>
      <c r="C89" s="70">
        <f t="shared" si="24"/>
        <v>1.6576355</v>
      </c>
      <c r="D89" s="85">
        <f t="shared" si="24"/>
        <v>0.90126368999999995</v>
      </c>
      <c r="E89" s="67" t="s">
        <v>47</v>
      </c>
      <c r="F89" s="70">
        <f t="shared" si="24"/>
        <v>7.7297600000000008E-2</v>
      </c>
      <c r="G89" s="66">
        <f t="shared" si="24"/>
        <v>14.678055000000001</v>
      </c>
      <c r="H89" s="66">
        <f t="shared" si="24"/>
        <v>47.78093432</v>
      </c>
      <c r="I89" s="66">
        <f t="shared" si="24"/>
        <v>7.9120438099999992</v>
      </c>
      <c r="J89" s="66">
        <f t="shared" si="24"/>
        <v>18.867165</v>
      </c>
      <c r="K89" s="66">
        <f t="shared" si="24"/>
        <v>11.248984419999999</v>
      </c>
      <c r="L89" s="84">
        <f t="shared" si="24"/>
        <v>13.093088</v>
      </c>
      <c r="M89" s="85">
        <f t="shared" si="24"/>
        <v>2.8650000000000002</v>
      </c>
      <c r="N89" s="67" t="s">
        <v>47</v>
      </c>
      <c r="O89" s="91"/>
      <c r="P89" s="93" t="s">
        <v>150</v>
      </c>
      <c r="Q89" s="29"/>
      <c r="R89" s="86"/>
      <c r="T89" s="7">
        <v>7487477.5</v>
      </c>
      <c r="U89" s="8">
        <v>1657635.5</v>
      </c>
      <c r="V89" s="8">
        <v>901263.69</v>
      </c>
      <c r="W89" s="8">
        <v>0</v>
      </c>
      <c r="X89" s="8">
        <v>77297.600000000006</v>
      </c>
      <c r="Y89" s="8">
        <v>14678055</v>
      </c>
      <c r="Z89" s="8">
        <v>47780934.32</v>
      </c>
      <c r="AA89" s="7">
        <v>7912043.8099999996</v>
      </c>
      <c r="AB89" s="8">
        <v>18867165</v>
      </c>
      <c r="AC89" s="8">
        <v>11248984.42</v>
      </c>
      <c r="AD89" s="8">
        <v>13093088</v>
      </c>
      <c r="AE89" s="8">
        <v>2865000</v>
      </c>
      <c r="AF89" s="8">
        <v>0</v>
      </c>
      <c r="AH89" s="52">
        <f t="shared" si="18"/>
        <v>7487.4775</v>
      </c>
      <c r="AI89" s="52">
        <f t="shared" si="18"/>
        <v>1657.6355000000001</v>
      </c>
      <c r="AJ89" s="52">
        <f t="shared" si="18"/>
        <v>901.26369</v>
      </c>
      <c r="AK89" s="52" t="e">
        <f t="shared" si="18"/>
        <v>#VALUE!</v>
      </c>
      <c r="AL89" s="52">
        <f t="shared" si="18"/>
        <v>77.297600000000003</v>
      </c>
      <c r="AM89" s="52">
        <f t="shared" si="18"/>
        <v>14678.055</v>
      </c>
      <c r="AN89" s="52">
        <f t="shared" si="18"/>
        <v>47780.93432</v>
      </c>
      <c r="AO89" s="52">
        <f t="shared" si="18"/>
        <v>7912.0438099999992</v>
      </c>
      <c r="AP89" s="52">
        <f t="shared" si="18"/>
        <v>18867.165000000001</v>
      </c>
      <c r="AQ89" s="52">
        <f t="shared" si="18"/>
        <v>11248.984419999999</v>
      </c>
      <c r="AR89" s="52">
        <f t="shared" si="18"/>
        <v>13093.088</v>
      </c>
      <c r="AS89" s="52">
        <f t="shared" si="18"/>
        <v>2865</v>
      </c>
      <c r="AT89" s="52" t="e">
        <f t="shared" si="18"/>
        <v>#VALUE!</v>
      </c>
      <c r="AU89" s="52"/>
      <c r="AV89" s="52"/>
      <c r="AW89" s="52"/>
      <c r="AX89" s="52"/>
    </row>
    <row r="90" spans="1:50" ht="22.5" customHeight="1" x14ac:dyDescent="0.5">
      <c r="A90" s="74" t="s">
        <v>151</v>
      </c>
      <c r="B90" s="84">
        <f t="shared" si="24"/>
        <v>6.7555433000000003</v>
      </c>
      <c r="C90" s="70">
        <f t="shared" si="24"/>
        <v>3.8680562999999997</v>
      </c>
      <c r="D90" s="85">
        <f t="shared" si="24"/>
        <v>7.5312959099999999</v>
      </c>
      <c r="E90" s="67" t="s">
        <v>47</v>
      </c>
      <c r="F90" s="70">
        <f t="shared" si="24"/>
        <v>0.28670800000000002</v>
      </c>
      <c r="G90" s="66">
        <f t="shared" si="24"/>
        <v>72.134724000000006</v>
      </c>
      <c r="H90" s="66">
        <f t="shared" si="24"/>
        <v>204.91955959000001</v>
      </c>
      <c r="I90" s="66">
        <f t="shared" si="24"/>
        <v>36.307466420000004</v>
      </c>
      <c r="J90" s="66">
        <f t="shared" si="24"/>
        <v>57.153101999999997</v>
      </c>
      <c r="K90" s="66">
        <f t="shared" si="24"/>
        <v>46.089326249999999</v>
      </c>
      <c r="L90" s="84">
        <f t="shared" si="24"/>
        <v>110.37900223</v>
      </c>
      <c r="M90" s="85">
        <f t="shared" si="24"/>
        <v>4.3579999999999997</v>
      </c>
      <c r="N90" s="67" t="s">
        <v>47</v>
      </c>
      <c r="O90" s="111"/>
      <c r="P90" s="60" t="s">
        <v>152</v>
      </c>
      <c r="Q90" s="29"/>
      <c r="R90" s="86"/>
      <c r="T90" s="7">
        <v>6755543.2999999998</v>
      </c>
      <c r="U90" s="8">
        <v>3868056.3</v>
      </c>
      <c r="V90" s="8">
        <v>7531295.9100000001</v>
      </c>
      <c r="W90" s="8">
        <v>0</v>
      </c>
      <c r="X90" s="8">
        <v>286708</v>
      </c>
      <c r="Y90" s="8">
        <v>72134724</v>
      </c>
      <c r="Z90" s="8">
        <v>204919559.59</v>
      </c>
      <c r="AA90" s="7">
        <v>36307466.420000002</v>
      </c>
      <c r="AB90" s="8">
        <v>57153102</v>
      </c>
      <c r="AC90" s="8">
        <v>46089326.25</v>
      </c>
      <c r="AD90" s="8">
        <v>110379002.23</v>
      </c>
      <c r="AE90" s="8">
        <v>4358000</v>
      </c>
      <c r="AF90" s="8">
        <v>0</v>
      </c>
      <c r="AH90" s="52">
        <f t="shared" si="18"/>
        <v>6755.5433000000003</v>
      </c>
      <c r="AI90" s="52">
        <f t="shared" si="18"/>
        <v>3868.0562999999997</v>
      </c>
      <c r="AJ90" s="52">
        <f t="shared" si="18"/>
        <v>7531.2959099999998</v>
      </c>
      <c r="AK90" s="52" t="e">
        <f t="shared" si="18"/>
        <v>#VALUE!</v>
      </c>
      <c r="AL90" s="52">
        <f t="shared" si="18"/>
        <v>286.70800000000003</v>
      </c>
      <c r="AM90" s="52">
        <f t="shared" si="18"/>
        <v>72134.724000000002</v>
      </c>
      <c r="AN90" s="52">
        <f t="shared" si="18"/>
        <v>204919.55959000002</v>
      </c>
      <c r="AO90" s="52">
        <f t="shared" si="18"/>
        <v>36307.466420000004</v>
      </c>
      <c r="AP90" s="52">
        <f t="shared" si="18"/>
        <v>57153.101999999999</v>
      </c>
      <c r="AQ90" s="52">
        <f t="shared" si="18"/>
        <v>46089.326249999998</v>
      </c>
      <c r="AR90" s="52">
        <f t="shared" si="18"/>
        <v>110379.00223</v>
      </c>
      <c r="AS90" s="52">
        <f t="shared" si="18"/>
        <v>4358</v>
      </c>
      <c r="AT90" s="52" t="e">
        <f t="shared" si="18"/>
        <v>#VALUE!</v>
      </c>
      <c r="AU90" s="52"/>
      <c r="AV90" s="52"/>
      <c r="AW90" s="52"/>
      <c r="AX90" s="52"/>
    </row>
    <row r="91" spans="1:50" ht="22.5" customHeight="1" x14ac:dyDescent="0.5">
      <c r="A91" s="81" t="s">
        <v>153</v>
      </c>
      <c r="B91" s="45">
        <f>SUM(B92:B93)</f>
        <v>6.3356263500000001</v>
      </c>
      <c r="C91" s="46">
        <f t="shared" ref="C91:N91" si="25">SUM(C92:C93)</f>
        <v>1.10288545</v>
      </c>
      <c r="D91" s="47">
        <f t="shared" si="25"/>
        <v>1.96588684</v>
      </c>
      <c r="E91" s="48">
        <f t="shared" si="25"/>
        <v>0.91219799999999995</v>
      </c>
      <c r="F91" s="46">
        <f t="shared" si="25"/>
        <v>8.5161000000000001E-2</v>
      </c>
      <c r="G91" s="49">
        <f t="shared" si="25"/>
        <v>45.720499000000004</v>
      </c>
      <c r="H91" s="49">
        <f t="shared" si="25"/>
        <v>64.338881619999995</v>
      </c>
      <c r="I91" s="49">
        <f t="shared" si="25"/>
        <v>20.411054419999999</v>
      </c>
      <c r="J91" s="49">
        <f t="shared" si="25"/>
        <v>28.87353877</v>
      </c>
      <c r="K91" s="49">
        <f t="shared" si="25"/>
        <v>22.075698030000002</v>
      </c>
      <c r="L91" s="45">
        <f t="shared" si="25"/>
        <v>13.969180000000001</v>
      </c>
      <c r="M91" s="47">
        <f t="shared" si="25"/>
        <v>7.0269999999999992</v>
      </c>
      <c r="N91" s="46">
        <f t="shared" si="25"/>
        <v>0.03</v>
      </c>
      <c r="O91" s="102"/>
      <c r="P91" s="81" t="s">
        <v>154</v>
      </c>
      <c r="Q91" s="29"/>
      <c r="R91" s="86"/>
      <c r="AH91" s="52">
        <f t="shared" si="18"/>
        <v>6335.6263500000005</v>
      </c>
      <c r="AI91" s="52">
        <f t="shared" si="18"/>
        <v>1102.88545</v>
      </c>
      <c r="AJ91" s="52">
        <f t="shared" si="18"/>
        <v>1965.8868400000001</v>
      </c>
      <c r="AK91" s="52">
        <f t="shared" si="18"/>
        <v>912.19799999999998</v>
      </c>
      <c r="AL91" s="52">
        <f t="shared" si="18"/>
        <v>85.161000000000001</v>
      </c>
      <c r="AM91" s="52">
        <f t="shared" si="18"/>
        <v>45720.499000000003</v>
      </c>
      <c r="AN91" s="52">
        <f t="shared" si="18"/>
        <v>64338.881619999993</v>
      </c>
      <c r="AO91" s="52">
        <f t="shared" si="18"/>
        <v>20411.05442</v>
      </c>
      <c r="AP91" s="52">
        <f t="shared" si="18"/>
        <v>28873.538769999999</v>
      </c>
      <c r="AQ91" s="52">
        <f t="shared" si="18"/>
        <v>22075.698030000003</v>
      </c>
      <c r="AR91" s="52">
        <f t="shared" si="18"/>
        <v>13969.180000000002</v>
      </c>
      <c r="AS91" s="52">
        <f t="shared" si="18"/>
        <v>7026.9999999999991</v>
      </c>
      <c r="AT91" s="52">
        <f t="shared" si="18"/>
        <v>30</v>
      </c>
      <c r="AU91" s="52"/>
      <c r="AV91" s="52"/>
      <c r="AW91" s="52"/>
      <c r="AX91" s="52"/>
    </row>
    <row r="92" spans="1:50" ht="22.5" customHeight="1" x14ac:dyDescent="0.5">
      <c r="A92" s="60" t="s">
        <v>155</v>
      </c>
      <c r="B92" s="84">
        <f t="shared" ref="B92:N93" si="26">T92/1000000</f>
        <v>2.2411932000000001</v>
      </c>
      <c r="C92" s="70">
        <f t="shared" si="26"/>
        <v>0.54819971999999995</v>
      </c>
      <c r="D92" s="85">
        <f t="shared" si="26"/>
        <v>1.5463412700000001</v>
      </c>
      <c r="E92" s="69">
        <f t="shared" si="26"/>
        <v>0.91219799999999995</v>
      </c>
      <c r="F92" s="70">
        <f t="shared" si="26"/>
        <v>2.9819999999999999E-2</v>
      </c>
      <c r="G92" s="66">
        <f t="shared" si="26"/>
        <v>23.808266</v>
      </c>
      <c r="H92" s="66">
        <f t="shared" si="26"/>
        <v>31.023275630000001</v>
      </c>
      <c r="I92" s="66">
        <f t="shared" si="26"/>
        <v>10.004379269999999</v>
      </c>
      <c r="J92" s="66">
        <f t="shared" si="26"/>
        <v>14.847811999999999</v>
      </c>
      <c r="K92" s="66">
        <f t="shared" si="26"/>
        <v>14.764824170000001</v>
      </c>
      <c r="L92" s="84">
        <f t="shared" si="26"/>
        <v>6.4543600000000003</v>
      </c>
      <c r="M92" s="85">
        <f t="shared" si="26"/>
        <v>4.7119999999999997</v>
      </c>
      <c r="N92" s="70">
        <f t="shared" si="26"/>
        <v>0.03</v>
      </c>
      <c r="O92" s="100"/>
      <c r="P92" s="60" t="s">
        <v>156</v>
      </c>
      <c r="Q92" s="29"/>
      <c r="R92" s="86"/>
      <c r="T92" s="7">
        <v>2241193.2000000002</v>
      </c>
      <c r="U92" s="8">
        <v>548199.72</v>
      </c>
      <c r="V92" s="8">
        <v>1546341.27</v>
      </c>
      <c r="W92" s="8">
        <v>912198</v>
      </c>
      <c r="X92" s="8">
        <v>29820</v>
      </c>
      <c r="Y92" s="8">
        <v>23808266</v>
      </c>
      <c r="Z92" s="8">
        <v>31023275.629999999</v>
      </c>
      <c r="AA92" s="7">
        <v>10004379.27</v>
      </c>
      <c r="AB92" s="8">
        <v>14847812</v>
      </c>
      <c r="AC92" s="8">
        <v>14764824.17</v>
      </c>
      <c r="AD92" s="8">
        <v>6454360</v>
      </c>
      <c r="AE92" s="8">
        <v>4712000</v>
      </c>
      <c r="AF92" s="8">
        <v>30000</v>
      </c>
      <c r="AH92" s="52">
        <f t="shared" si="18"/>
        <v>2241.1932000000002</v>
      </c>
      <c r="AI92" s="52">
        <f t="shared" si="18"/>
        <v>548.19971999999996</v>
      </c>
      <c r="AJ92" s="52">
        <f t="shared" si="18"/>
        <v>1546.3412700000001</v>
      </c>
      <c r="AK92" s="52">
        <f t="shared" si="18"/>
        <v>912.19799999999998</v>
      </c>
      <c r="AL92" s="52">
        <f t="shared" si="18"/>
        <v>29.82</v>
      </c>
      <c r="AM92" s="52">
        <f t="shared" si="18"/>
        <v>23808.266</v>
      </c>
      <c r="AN92" s="52">
        <f t="shared" si="18"/>
        <v>31023.27563</v>
      </c>
      <c r="AO92" s="52">
        <f t="shared" si="18"/>
        <v>10004.379269999999</v>
      </c>
      <c r="AP92" s="52">
        <f t="shared" si="18"/>
        <v>14847.812</v>
      </c>
      <c r="AQ92" s="52">
        <f t="shared" si="18"/>
        <v>14764.82417</v>
      </c>
      <c r="AR92" s="52">
        <f t="shared" si="18"/>
        <v>6454.3600000000006</v>
      </c>
      <c r="AS92" s="52">
        <f t="shared" si="18"/>
        <v>4712</v>
      </c>
      <c r="AT92" s="52">
        <f t="shared" si="18"/>
        <v>30</v>
      </c>
      <c r="AU92" s="52"/>
      <c r="AV92" s="52"/>
      <c r="AW92" s="52"/>
      <c r="AX92" s="52"/>
    </row>
    <row r="93" spans="1:50" ht="22.5" customHeight="1" x14ac:dyDescent="0.5">
      <c r="A93" s="74" t="s">
        <v>157</v>
      </c>
      <c r="B93" s="84">
        <f t="shared" si="26"/>
        <v>4.0944331499999995</v>
      </c>
      <c r="C93" s="70">
        <f t="shared" si="26"/>
        <v>0.55468572999999999</v>
      </c>
      <c r="D93" s="85">
        <f t="shared" si="26"/>
        <v>0.41954557000000003</v>
      </c>
      <c r="E93" s="67" t="s">
        <v>47</v>
      </c>
      <c r="F93" s="70">
        <f t="shared" si="26"/>
        <v>5.5341000000000001E-2</v>
      </c>
      <c r="G93" s="66">
        <f t="shared" si="26"/>
        <v>21.912233000000001</v>
      </c>
      <c r="H93" s="66">
        <f t="shared" si="26"/>
        <v>33.315605990000002</v>
      </c>
      <c r="I93" s="66">
        <f t="shared" si="26"/>
        <v>10.40667515</v>
      </c>
      <c r="J93" s="66">
        <f t="shared" si="26"/>
        <v>14.02572677</v>
      </c>
      <c r="K93" s="66">
        <f t="shared" si="26"/>
        <v>7.3108738600000001</v>
      </c>
      <c r="L93" s="84">
        <f t="shared" si="26"/>
        <v>7.5148200000000003</v>
      </c>
      <c r="M93" s="85">
        <f t="shared" si="26"/>
        <v>2.3149999999999999</v>
      </c>
      <c r="N93" s="67" t="s">
        <v>47</v>
      </c>
      <c r="O93" s="91"/>
      <c r="P93" s="60" t="s">
        <v>158</v>
      </c>
      <c r="Q93" s="29"/>
      <c r="R93" s="86"/>
      <c r="T93" s="7">
        <v>4094433.15</v>
      </c>
      <c r="U93" s="8">
        <v>554685.73</v>
      </c>
      <c r="V93" s="8">
        <v>419545.57</v>
      </c>
      <c r="W93" s="8">
        <v>0</v>
      </c>
      <c r="X93" s="8">
        <v>55341</v>
      </c>
      <c r="Y93" s="8">
        <v>21912233</v>
      </c>
      <c r="Z93" s="8">
        <v>33315605.989999998</v>
      </c>
      <c r="AA93" s="7">
        <v>10406675.15</v>
      </c>
      <c r="AB93" s="8">
        <v>14025726.77</v>
      </c>
      <c r="AC93" s="8">
        <v>7310873.8600000003</v>
      </c>
      <c r="AD93" s="8">
        <v>7514820</v>
      </c>
      <c r="AE93" s="8">
        <v>2315000</v>
      </c>
      <c r="AF93" s="8">
        <v>0</v>
      </c>
      <c r="AH93" s="52">
        <f t="shared" si="18"/>
        <v>4094.4331499999994</v>
      </c>
      <c r="AI93" s="52">
        <f t="shared" si="18"/>
        <v>554.68573000000004</v>
      </c>
      <c r="AJ93" s="52">
        <f t="shared" si="18"/>
        <v>419.54557000000005</v>
      </c>
      <c r="AK93" s="52" t="e">
        <f t="shared" si="18"/>
        <v>#VALUE!</v>
      </c>
      <c r="AL93" s="52">
        <f t="shared" si="18"/>
        <v>55.341000000000001</v>
      </c>
      <c r="AM93" s="52">
        <f t="shared" si="18"/>
        <v>21912.233</v>
      </c>
      <c r="AN93" s="52">
        <f t="shared" si="18"/>
        <v>33315.605990000004</v>
      </c>
      <c r="AO93" s="52">
        <f t="shared" si="18"/>
        <v>10406.675149999999</v>
      </c>
      <c r="AP93" s="52">
        <f t="shared" si="18"/>
        <v>14025.726770000001</v>
      </c>
      <c r="AQ93" s="52">
        <f t="shared" si="18"/>
        <v>7310.8738599999997</v>
      </c>
      <c r="AR93" s="52">
        <f t="shared" si="18"/>
        <v>7514.8200000000006</v>
      </c>
      <c r="AS93" s="52">
        <f t="shared" si="18"/>
        <v>2315</v>
      </c>
      <c r="AT93" s="52" t="e">
        <f t="shared" si="18"/>
        <v>#VALUE!</v>
      </c>
      <c r="AU93" s="52"/>
      <c r="AV93" s="52"/>
      <c r="AW93" s="52"/>
      <c r="AX93" s="52"/>
    </row>
    <row r="94" spans="1:50" ht="22.5" customHeight="1" x14ac:dyDescent="0.5">
      <c r="A94" s="81" t="s">
        <v>159</v>
      </c>
      <c r="B94" s="45">
        <f>SUM(B95:B97)</f>
        <v>35.938374320000001</v>
      </c>
      <c r="C94" s="46">
        <f t="shared" ref="C94:N94" si="27">SUM(C95:C97)</f>
        <v>5.1854970200000006</v>
      </c>
      <c r="D94" s="47">
        <f t="shared" si="27"/>
        <v>2.9715942699999998</v>
      </c>
      <c r="E94" s="48">
        <f t="shared" si="27"/>
        <v>3.6125859999999999</v>
      </c>
      <c r="F94" s="46">
        <f t="shared" si="27"/>
        <v>0.20487899999999998</v>
      </c>
      <c r="G94" s="49">
        <f t="shared" si="27"/>
        <v>77.514077999999998</v>
      </c>
      <c r="H94" s="49">
        <f t="shared" si="27"/>
        <v>92.95130979000001</v>
      </c>
      <c r="I94" s="49">
        <f t="shared" si="27"/>
        <v>37.899657490000003</v>
      </c>
      <c r="J94" s="49">
        <f t="shared" si="27"/>
        <v>49.059179889999996</v>
      </c>
      <c r="K94" s="49">
        <f t="shared" si="27"/>
        <v>34.934725209999996</v>
      </c>
      <c r="L94" s="45">
        <f t="shared" si="27"/>
        <v>36.750449000000003</v>
      </c>
      <c r="M94" s="47">
        <f t="shared" si="27"/>
        <v>14.259799919999999</v>
      </c>
      <c r="N94" s="46">
        <f t="shared" si="27"/>
        <v>2.5000000000000001E-2</v>
      </c>
      <c r="O94" s="99"/>
      <c r="P94" s="53" t="s">
        <v>160</v>
      </c>
      <c r="Q94" s="29"/>
      <c r="R94" s="86"/>
      <c r="AH94" s="52">
        <f t="shared" si="18"/>
        <v>35938.374320000003</v>
      </c>
      <c r="AI94" s="52">
        <f t="shared" si="18"/>
        <v>5185.4970200000007</v>
      </c>
      <c r="AJ94" s="52">
        <f t="shared" si="18"/>
        <v>2971.5942699999996</v>
      </c>
      <c r="AK94" s="52">
        <f t="shared" si="18"/>
        <v>3612.5859999999998</v>
      </c>
      <c r="AL94" s="52">
        <f t="shared" si="18"/>
        <v>204.87899999999999</v>
      </c>
      <c r="AM94" s="52">
        <f t="shared" si="18"/>
        <v>77514.077999999994</v>
      </c>
      <c r="AN94" s="52">
        <f t="shared" si="18"/>
        <v>92951.309790000014</v>
      </c>
      <c r="AO94" s="52">
        <f t="shared" si="18"/>
        <v>37899.657490000005</v>
      </c>
      <c r="AP94" s="52">
        <f t="shared" si="18"/>
        <v>49059.179889999999</v>
      </c>
      <c r="AQ94" s="52">
        <f t="shared" si="18"/>
        <v>34934.725209999997</v>
      </c>
      <c r="AR94" s="52">
        <f t="shared" si="18"/>
        <v>36750.449000000001</v>
      </c>
      <c r="AS94" s="52">
        <f t="shared" si="18"/>
        <v>14259.799919999999</v>
      </c>
      <c r="AT94" s="52">
        <f t="shared" si="18"/>
        <v>25</v>
      </c>
      <c r="AU94" s="52"/>
      <c r="AV94" s="52"/>
      <c r="AW94" s="52"/>
      <c r="AX94" s="52"/>
    </row>
    <row r="95" spans="1:50" ht="22.5" customHeight="1" x14ac:dyDescent="0.5">
      <c r="A95" s="60" t="s">
        <v>161</v>
      </c>
      <c r="B95" s="84">
        <f t="shared" ref="B95:N97" si="28">T95/1000000</f>
        <v>1.01018217</v>
      </c>
      <c r="C95" s="70">
        <f t="shared" si="28"/>
        <v>0.34339471999999999</v>
      </c>
      <c r="D95" s="85">
        <f t="shared" si="28"/>
        <v>0.71019211999999998</v>
      </c>
      <c r="E95" s="69">
        <f t="shared" si="28"/>
        <v>3.6125859999999999</v>
      </c>
      <c r="F95" s="70">
        <f t="shared" si="28"/>
        <v>0.11122799999999999</v>
      </c>
      <c r="G95" s="66">
        <f t="shared" si="28"/>
        <v>37.690567999999999</v>
      </c>
      <c r="H95" s="66">
        <f t="shared" si="28"/>
        <v>51.424813180000001</v>
      </c>
      <c r="I95" s="66">
        <f t="shared" si="28"/>
        <v>20.295743820000002</v>
      </c>
      <c r="J95" s="66">
        <f t="shared" si="28"/>
        <v>19.380484500000001</v>
      </c>
      <c r="K95" s="66">
        <f t="shared" si="28"/>
        <v>15.5494147</v>
      </c>
      <c r="L95" s="84">
        <f t="shared" si="28"/>
        <v>19.906465000000001</v>
      </c>
      <c r="M95" s="85">
        <f t="shared" si="28"/>
        <v>5.8611505300000006</v>
      </c>
      <c r="N95" s="67" t="s">
        <v>47</v>
      </c>
      <c r="O95" s="91"/>
      <c r="P95" s="60" t="s">
        <v>162</v>
      </c>
      <c r="Q95" s="29"/>
      <c r="R95" s="86"/>
      <c r="T95" s="7">
        <v>1010182.17</v>
      </c>
      <c r="U95" s="8">
        <v>343394.72</v>
      </c>
      <c r="V95" s="8">
        <v>710192.12</v>
      </c>
      <c r="W95" s="8">
        <v>3612586</v>
      </c>
      <c r="X95" s="8">
        <v>111228</v>
      </c>
      <c r="Y95" s="8">
        <v>37690568</v>
      </c>
      <c r="Z95" s="8">
        <v>51424813.18</v>
      </c>
      <c r="AA95" s="7">
        <v>20295743.82</v>
      </c>
      <c r="AB95" s="8">
        <v>19380484.5</v>
      </c>
      <c r="AC95" s="8">
        <v>15549414.699999999</v>
      </c>
      <c r="AD95" s="8">
        <v>19906465</v>
      </c>
      <c r="AE95" s="8">
        <v>5861150.5300000003</v>
      </c>
      <c r="AF95" s="8">
        <v>0</v>
      </c>
      <c r="AH95" s="52">
        <f t="shared" si="18"/>
        <v>1010.18217</v>
      </c>
      <c r="AI95" s="52">
        <f t="shared" si="18"/>
        <v>343.39472000000001</v>
      </c>
      <c r="AJ95" s="52">
        <f t="shared" si="18"/>
        <v>710.19211999999993</v>
      </c>
      <c r="AK95" s="52">
        <f t="shared" si="18"/>
        <v>3612.5859999999998</v>
      </c>
      <c r="AL95" s="52">
        <f t="shared" si="18"/>
        <v>111.22799999999999</v>
      </c>
      <c r="AM95" s="52">
        <f t="shared" si="18"/>
        <v>37690.567999999999</v>
      </c>
      <c r="AN95" s="52">
        <f t="shared" si="18"/>
        <v>51424.813179999997</v>
      </c>
      <c r="AO95" s="52">
        <f t="shared" si="18"/>
        <v>20295.743820000003</v>
      </c>
      <c r="AP95" s="52">
        <f t="shared" si="18"/>
        <v>19380.484500000002</v>
      </c>
      <c r="AQ95" s="52">
        <f t="shared" si="18"/>
        <v>15549.414699999999</v>
      </c>
      <c r="AR95" s="52">
        <f t="shared" si="18"/>
        <v>19906.465</v>
      </c>
      <c r="AS95" s="52">
        <f t="shared" si="18"/>
        <v>5861.1505300000008</v>
      </c>
      <c r="AT95" s="52" t="e">
        <f t="shared" si="18"/>
        <v>#VALUE!</v>
      </c>
      <c r="AU95" s="52"/>
      <c r="AV95" s="52"/>
      <c r="AW95" s="52"/>
      <c r="AX95" s="52"/>
    </row>
    <row r="96" spans="1:50" ht="22.5" customHeight="1" x14ac:dyDescent="0.5">
      <c r="A96" s="60" t="s">
        <v>163</v>
      </c>
      <c r="B96" s="84">
        <f t="shared" si="28"/>
        <v>30.82421123</v>
      </c>
      <c r="C96" s="70">
        <f t="shared" si="28"/>
        <v>0.3027434</v>
      </c>
      <c r="D96" s="85">
        <f t="shared" si="28"/>
        <v>0.70815437999999997</v>
      </c>
      <c r="E96" s="67" t="s">
        <v>47</v>
      </c>
      <c r="F96" s="70">
        <f t="shared" si="28"/>
        <v>3.8425000000000001E-2</v>
      </c>
      <c r="G96" s="66">
        <f t="shared" si="28"/>
        <v>17.956610000000001</v>
      </c>
      <c r="H96" s="69" t="s">
        <v>50</v>
      </c>
      <c r="I96" s="66">
        <f t="shared" si="28"/>
        <v>4.9155550199999993</v>
      </c>
      <c r="J96" s="66">
        <f t="shared" si="28"/>
        <v>13.276714</v>
      </c>
      <c r="K96" s="66">
        <f t="shared" si="28"/>
        <v>8.7806428200000006</v>
      </c>
      <c r="L96" s="84">
        <f t="shared" si="28"/>
        <v>16.516231000000001</v>
      </c>
      <c r="M96" s="85">
        <f t="shared" si="28"/>
        <v>4.5276903900000001</v>
      </c>
      <c r="N96" s="70">
        <f t="shared" si="28"/>
        <v>2.5000000000000001E-2</v>
      </c>
      <c r="O96" s="100"/>
      <c r="P96" s="60" t="s">
        <v>164</v>
      </c>
      <c r="Q96" s="29"/>
      <c r="R96" s="86"/>
      <c r="S96" s="76"/>
      <c r="T96" s="7">
        <v>30824211.23</v>
      </c>
      <c r="U96" s="8">
        <v>302743.40000000002</v>
      </c>
      <c r="V96" s="8">
        <v>708154.38</v>
      </c>
      <c r="W96" s="8">
        <v>0</v>
      </c>
      <c r="X96" s="8">
        <v>38425</v>
      </c>
      <c r="Y96" s="8">
        <v>17956610</v>
      </c>
      <c r="Z96" s="8">
        <v>0</v>
      </c>
      <c r="AA96" s="7">
        <v>4915555.0199999996</v>
      </c>
      <c r="AB96" s="8">
        <v>13276714</v>
      </c>
      <c r="AC96" s="8">
        <v>8780642.8200000003</v>
      </c>
      <c r="AD96" s="8">
        <v>16516231</v>
      </c>
      <c r="AE96" s="8">
        <v>4527690.3899999997</v>
      </c>
      <c r="AF96" s="8">
        <v>25000</v>
      </c>
      <c r="AH96" s="52">
        <f t="shared" si="18"/>
        <v>30824.211230000001</v>
      </c>
      <c r="AI96" s="52">
        <f t="shared" si="18"/>
        <v>302.74340000000001</v>
      </c>
      <c r="AJ96" s="52">
        <f t="shared" si="18"/>
        <v>708.15437999999995</v>
      </c>
      <c r="AK96" s="52" t="e">
        <f t="shared" si="18"/>
        <v>#VALUE!</v>
      </c>
      <c r="AL96" s="52">
        <f t="shared" si="18"/>
        <v>38.425000000000004</v>
      </c>
      <c r="AM96" s="52">
        <f t="shared" si="18"/>
        <v>17956.61</v>
      </c>
      <c r="AN96" s="52" t="e">
        <f t="shared" si="18"/>
        <v>#VALUE!</v>
      </c>
      <c r="AO96" s="52">
        <f t="shared" si="18"/>
        <v>4915.5550199999998</v>
      </c>
      <c r="AP96" s="52">
        <f t="shared" si="18"/>
        <v>13276.714</v>
      </c>
      <c r="AQ96" s="52">
        <f t="shared" si="18"/>
        <v>8780.6428200000009</v>
      </c>
      <c r="AR96" s="52">
        <f t="shared" si="18"/>
        <v>16516.231</v>
      </c>
      <c r="AS96" s="52">
        <f t="shared" si="18"/>
        <v>4527.6903899999998</v>
      </c>
      <c r="AT96" s="52">
        <f t="shared" si="18"/>
        <v>25</v>
      </c>
      <c r="AU96" s="52"/>
      <c r="AV96" s="52"/>
      <c r="AW96" s="52"/>
      <c r="AX96" s="52"/>
    </row>
    <row r="97" spans="1:50" ht="22.5" customHeight="1" x14ac:dyDescent="0.5">
      <c r="A97" s="112" t="s">
        <v>165</v>
      </c>
      <c r="B97" s="113">
        <f t="shared" si="28"/>
        <v>4.1039809199999997</v>
      </c>
      <c r="C97" s="114">
        <f t="shared" si="28"/>
        <v>4.5393589000000008</v>
      </c>
      <c r="D97" s="115">
        <f t="shared" si="28"/>
        <v>1.55324777</v>
      </c>
      <c r="E97" s="116" t="s">
        <v>47</v>
      </c>
      <c r="F97" s="114">
        <f t="shared" si="28"/>
        <v>5.5225999999999997E-2</v>
      </c>
      <c r="G97" s="117">
        <f t="shared" si="28"/>
        <v>21.866900000000001</v>
      </c>
      <c r="H97" s="117">
        <f t="shared" si="28"/>
        <v>41.526496610000002</v>
      </c>
      <c r="I97" s="117">
        <f t="shared" si="28"/>
        <v>12.68835865</v>
      </c>
      <c r="J97" s="117">
        <f t="shared" si="28"/>
        <v>16.40198139</v>
      </c>
      <c r="K97" s="117">
        <f t="shared" si="28"/>
        <v>10.604667689999999</v>
      </c>
      <c r="L97" s="113">
        <f t="shared" si="28"/>
        <v>0.32775300000000002</v>
      </c>
      <c r="M97" s="115">
        <f t="shared" si="28"/>
        <v>3.870959</v>
      </c>
      <c r="N97" s="116" t="s">
        <v>47</v>
      </c>
      <c r="O97" s="118"/>
      <c r="P97" s="119" t="s">
        <v>166</v>
      </c>
      <c r="Q97" s="29"/>
      <c r="R97" s="86"/>
      <c r="T97" s="7">
        <v>4103980.92</v>
      </c>
      <c r="U97" s="8">
        <v>4539358.9000000004</v>
      </c>
      <c r="V97" s="8">
        <v>1553247.77</v>
      </c>
      <c r="W97" s="8">
        <v>0</v>
      </c>
      <c r="X97" s="8">
        <v>55226</v>
      </c>
      <c r="Y97" s="8">
        <v>21866900</v>
      </c>
      <c r="Z97" s="8">
        <v>41526496.609999999</v>
      </c>
      <c r="AA97" s="7">
        <v>12688358.65</v>
      </c>
      <c r="AB97" s="8">
        <v>16401981.390000001</v>
      </c>
      <c r="AC97" s="8">
        <v>10604667.689999999</v>
      </c>
      <c r="AD97" s="8">
        <v>327753</v>
      </c>
      <c r="AE97" s="8">
        <v>3870959</v>
      </c>
      <c r="AF97" s="8">
        <v>0</v>
      </c>
      <c r="AH97" s="52">
        <f t="shared" si="18"/>
        <v>4103.98092</v>
      </c>
      <c r="AI97" s="52">
        <f t="shared" si="18"/>
        <v>4539.3589000000011</v>
      </c>
      <c r="AJ97" s="52">
        <f t="shared" si="18"/>
        <v>1553.2477699999999</v>
      </c>
      <c r="AK97" s="52" t="e">
        <f t="shared" si="18"/>
        <v>#VALUE!</v>
      </c>
      <c r="AL97" s="52">
        <f t="shared" si="18"/>
        <v>55.225999999999999</v>
      </c>
      <c r="AM97" s="52">
        <f t="shared" si="18"/>
        <v>21866.9</v>
      </c>
      <c r="AN97" s="52">
        <f t="shared" si="18"/>
        <v>41526.496610000002</v>
      </c>
      <c r="AO97" s="52">
        <f t="shared" si="18"/>
        <v>12688.35865</v>
      </c>
      <c r="AP97" s="52">
        <f t="shared" si="18"/>
        <v>16401.981390000001</v>
      </c>
      <c r="AQ97" s="52">
        <f t="shared" si="18"/>
        <v>10604.66769</v>
      </c>
      <c r="AR97" s="52">
        <f t="shared" si="18"/>
        <v>327.75300000000004</v>
      </c>
      <c r="AS97" s="52">
        <f t="shared" si="18"/>
        <v>3870.9589999999998</v>
      </c>
      <c r="AT97" s="52" t="e">
        <f t="shared" si="18"/>
        <v>#VALUE!</v>
      </c>
      <c r="AU97" s="52"/>
      <c r="AV97" s="52"/>
      <c r="AW97" s="52"/>
      <c r="AX97" s="52"/>
    </row>
    <row r="98" spans="1:50" ht="7.5" customHeight="1" x14ac:dyDescent="0.5">
      <c r="A98" s="120"/>
      <c r="B98" s="121"/>
      <c r="C98" s="121"/>
      <c r="D98" s="121"/>
      <c r="E98" s="121"/>
      <c r="F98" s="122"/>
      <c r="G98" s="122"/>
      <c r="H98" s="122"/>
      <c r="I98" s="122"/>
      <c r="J98" s="122"/>
      <c r="K98" s="122"/>
      <c r="L98" s="122"/>
      <c r="M98" s="122"/>
      <c r="N98" s="121"/>
      <c r="O98" s="121"/>
      <c r="P98" s="123"/>
      <c r="Q98" s="29"/>
      <c r="R98" s="86"/>
    </row>
    <row r="99" spans="1:50" ht="21.75" customHeight="1" x14ac:dyDescent="0.5">
      <c r="A99" s="124" t="s">
        <v>167</v>
      </c>
      <c r="B99" s="124"/>
      <c r="C99" s="124"/>
      <c r="D99" s="123"/>
      <c r="E99" s="123"/>
      <c r="F99" s="125"/>
      <c r="G99" s="125"/>
      <c r="H99" s="125"/>
      <c r="I99" s="125"/>
      <c r="J99" s="125"/>
      <c r="K99" s="125"/>
      <c r="L99" s="125"/>
      <c r="M99" s="125"/>
      <c r="N99" s="126"/>
      <c r="O99" s="126"/>
      <c r="P99" s="126"/>
      <c r="R99" s="86"/>
    </row>
    <row r="100" spans="1:50" ht="22.5" customHeight="1" x14ac:dyDescent="0.5">
      <c r="A100" s="124" t="s">
        <v>168</v>
      </c>
      <c r="B100" s="124"/>
      <c r="C100" s="124"/>
      <c r="D100" s="60"/>
      <c r="E100" s="60"/>
      <c r="F100" s="100"/>
      <c r="G100" s="100"/>
      <c r="H100" s="100"/>
      <c r="I100" s="100"/>
      <c r="J100" s="100"/>
      <c r="K100" s="100"/>
      <c r="L100" s="100"/>
      <c r="M100" s="100"/>
      <c r="N100" s="60"/>
      <c r="O100" s="60"/>
      <c r="P100" s="60"/>
      <c r="R100" s="86"/>
    </row>
    <row r="101" spans="1:50" ht="5.25" customHeight="1" thickBot="1" x14ac:dyDescent="0.55000000000000004">
      <c r="A101" s="124"/>
      <c r="B101" s="124"/>
      <c r="C101" s="124"/>
      <c r="D101" s="60"/>
      <c r="E101" s="60"/>
      <c r="F101" s="100"/>
      <c r="G101" s="100"/>
      <c r="H101" s="100"/>
      <c r="I101" s="100"/>
      <c r="J101" s="100"/>
      <c r="K101" s="100"/>
      <c r="L101" s="100"/>
      <c r="M101" s="100"/>
      <c r="N101" s="60"/>
      <c r="O101" s="60"/>
      <c r="P101" s="60"/>
      <c r="R101" s="95"/>
    </row>
    <row r="102" spans="1:50" ht="22.5" customHeight="1" thickTop="1" x14ac:dyDescent="0.5">
      <c r="R102" s="128">
        <v>173</v>
      </c>
    </row>
  </sheetData>
  <mergeCells count="29">
    <mergeCell ref="R87:R101"/>
    <mergeCell ref="P79:P80"/>
    <mergeCell ref="A81:A87"/>
    <mergeCell ref="B81:H81"/>
    <mergeCell ref="I81:N81"/>
    <mergeCell ref="O81:P87"/>
    <mergeCell ref="B82:H82"/>
    <mergeCell ref="I82:N82"/>
    <mergeCell ref="R36:R51"/>
    <mergeCell ref="R54:R67"/>
    <mergeCell ref="A55:A61"/>
    <mergeCell ref="B55:H55"/>
    <mergeCell ref="I55:N55"/>
    <mergeCell ref="O55:P61"/>
    <mergeCell ref="B56:H56"/>
    <mergeCell ref="I56:N56"/>
    <mergeCell ref="A29:A35"/>
    <mergeCell ref="B29:H29"/>
    <mergeCell ref="I29:N29"/>
    <mergeCell ref="O29:P35"/>
    <mergeCell ref="B30:H30"/>
    <mergeCell ref="I30:N30"/>
    <mergeCell ref="R2:R20"/>
    <mergeCell ref="A3:A9"/>
    <mergeCell ref="B3:H3"/>
    <mergeCell ref="I3:N3"/>
    <mergeCell ref="O3:P9"/>
    <mergeCell ref="B4:H4"/>
    <mergeCell ref="I4:N4"/>
  </mergeCells>
  <pageMargins left="0.70866141732283472" right="0.43307086614173229" top="0.78740157480314965" bottom="0.78740157480314965" header="0.51181102362204722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2022-05-17T07:00:49Z</dcterms:created>
  <dcterms:modified xsi:type="dcterms:W3CDTF">2022-05-17T07:01:11Z</dcterms:modified>
</cp:coreProperties>
</file>