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ตารางที่2" sheetId="1" r:id="rId1"/>
  </sheets>
  <calcPr calcId="125725"/>
</workbook>
</file>

<file path=xl/calcChain.xml><?xml version="1.0" encoding="utf-8"?>
<calcChain xmlns="http://schemas.openxmlformats.org/spreadsheetml/2006/main">
  <c r="L35" i="1"/>
  <c r="L34"/>
  <c r="L33"/>
  <c r="L31"/>
  <c r="L30"/>
  <c r="L28"/>
  <c r="L27"/>
  <c r="L26"/>
  <c r="L25"/>
  <c r="G35"/>
  <c r="G34"/>
  <c r="G33"/>
  <c r="G31"/>
  <c r="G30"/>
  <c r="G29"/>
  <c r="G28"/>
  <c r="G27"/>
  <c r="G25"/>
  <c r="G23"/>
  <c r="B35"/>
  <c r="B34"/>
  <c r="B33"/>
  <c r="B31"/>
  <c r="B30"/>
  <c r="B29"/>
  <c r="B28"/>
  <c r="B27"/>
  <c r="B26"/>
  <c r="B25"/>
  <c r="B23"/>
  <c r="C6"/>
  <c r="D6"/>
  <c r="C8"/>
  <c r="B8" s="1"/>
  <c r="D8"/>
  <c r="E8"/>
  <c r="F8"/>
  <c r="G8"/>
  <c r="L8"/>
  <c r="C9"/>
  <c r="B9" s="1"/>
  <c r="D9"/>
  <c r="E9"/>
  <c r="F9"/>
  <c r="G9"/>
  <c r="L9"/>
  <c r="C10"/>
  <c r="B10" s="1"/>
  <c r="D10"/>
  <c r="E10"/>
  <c r="F10"/>
  <c r="G10"/>
  <c r="L10"/>
  <c r="C11"/>
  <c r="B11" s="1"/>
  <c r="D11"/>
  <c r="E11"/>
  <c r="F11"/>
  <c r="G11"/>
  <c r="L11"/>
  <c r="H12"/>
  <c r="C12" s="1"/>
  <c r="I12"/>
  <c r="D12" s="1"/>
  <c r="D29" s="1"/>
  <c r="J12"/>
  <c r="J6" s="1"/>
  <c r="K12"/>
  <c r="K6" s="1"/>
  <c r="M12"/>
  <c r="L12" s="1"/>
  <c r="N12"/>
  <c r="O12"/>
  <c r="O6" s="1"/>
  <c r="P12"/>
  <c r="P6" s="1"/>
  <c r="C13"/>
  <c r="B13" s="1"/>
  <c r="D13"/>
  <c r="E13"/>
  <c r="F13"/>
  <c r="G13"/>
  <c r="L13"/>
  <c r="C14"/>
  <c r="B14" s="1"/>
  <c r="D14"/>
  <c r="E14"/>
  <c r="F14"/>
  <c r="G14"/>
  <c r="L14"/>
  <c r="C15"/>
  <c r="B15" s="1"/>
  <c r="D15"/>
  <c r="E15"/>
  <c r="F15"/>
  <c r="G15"/>
  <c r="L15"/>
  <c r="H16"/>
  <c r="C16" s="1"/>
  <c r="I16"/>
  <c r="D16" s="1"/>
  <c r="J16"/>
  <c r="E16" s="1"/>
  <c r="K16"/>
  <c r="F16" s="1"/>
  <c r="M16"/>
  <c r="L16" s="1"/>
  <c r="N16"/>
  <c r="O16"/>
  <c r="P16"/>
  <c r="C17"/>
  <c r="B17" s="1"/>
  <c r="D17"/>
  <c r="E17"/>
  <c r="F17"/>
  <c r="G17"/>
  <c r="L17"/>
  <c r="C18"/>
  <c r="B18" s="1"/>
  <c r="D18"/>
  <c r="E18"/>
  <c r="F18"/>
  <c r="G18"/>
  <c r="L18"/>
  <c r="C19"/>
  <c r="B19" s="1"/>
  <c r="D19"/>
  <c r="E19"/>
  <c r="F19"/>
  <c r="G19"/>
  <c r="L19"/>
  <c r="C20"/>
  <c r="D20"/>
  <c r="C21"/>
  <c r="D21"/>
  <c r="C25"/>
  <c r="D25"/>
  <c r="H25"/>
  <c r="I25"/>
  <c r="I23" s="1"/>
  <c r="M25"/>
  <c r="N25"/>
  <c r="N23" s="1"/>
  <c r="C26"/>
  <c r="D26"/>
  <c r="H26"/>
  <c r="I26"/>
  <c r="M26"/>
  <c r="N26"/>
  <c r="C27"/>
  <c r="D27"/>
  <c r="H27"/>
  <c r="I27"/>
  <c r="M27"/>
  <c r="N27"/>
  <c r="C28"/>
  <c r="D28"/>
  <c r="H28"/>
  <c r="I28"/>
  <c r="M28"/>
  <c r="N28"/>
  <c r="H29"/>
  <c r="I29"/>
  <c r="M29"/>
  <c r="N29"/>
  <c r="C30"/>
  <c r="D30"/>
  <c r="H30"/>
  <c r="I30"/>
  <c r="M30"/>
  <c r="N30"/>
  <c r="D31"/>
  <c r="H31"/>
  <c r="I31"/>
  <c r="M31"/>
  <c r="N31"/>
  <c r="H32"/>
  <c r="I32"/>
  <c r="H33"/>
  <c r="I33"/>
  <c r="M33"/>
  <c r="N33"/>
  <c r="C34"/>
  <c r="D34"/>
  <c r="H34"/>
  <c r="I34"/>
  <c r="M34"/>
  <c r="N34"/>
  <c r="C35"/>
  <c r="D35"/>
  <c r="H35"/>
  <c r="I35"/>
  <c r="M35"/>
  <c r="N35"/>
  <c r="C36"/>
  <c r="D36"/>
  <c r="H36"/>
  <c r="M36"/>
  <c r="N36"/>
  <c r="C37"/>
  <c r="D37"/>
  <c r="C38"/>
  <c r="D38"/>
  <c r="B16" l="1"/>
  <c r="C33"/>
  <c r="P25"/>
  <c r="P26"/>
  <c r="P27"/>
  <c r="P28"/>
  <c r="P29"/>
  <c r="P30"/>
  <c r="P31"/>
  <c r="P33"/>
  <c r="P34"/>
  <c r="P35"/>
  <c r="P36"/>
  <c r="L6"/>
  <c r="O25"/>
  <c r="O26"/>
  <c r="O27"/>
  <c r="O28"/>
  <c r="O30"/>
  <c r="O31"/>
  <c r="O34"/>
  <c r="O35"/>
  <c r="O36"/>
  <c r="F6"/>
  <c r="K25"/>
  <c r="K26"/>
  <c r="K27"/>
  <c r="K28"/>
  <c r="K30"/>
  <c r="K31"/>
  <c r="K33"/>
  <c r="K34"/>
  <c r="K35"/>
  <c r="K36"/>
  <c r="E6"/>
  <c r="G6"/>
  <c r="J25"/>
  <c r="J26"/>
  <c r="J27"/>
  <c r="J28"/>
  <c r="J30"/>
  <c r="J31"/>
  <c r="J33"/>
  <c r="J34"/>
  <c r="J35"/>
  <c r="J36"/>
  <c r="F33"/>
  <c r="E33"/>
  <c r="B6"/>
  <c r="G16"/>
  <c r="G12"/>
  <c r="F12"/>
  <c r="F29" s="1"/>
  <c r="E12"/>
  <c r="E29" s="1"/>
  <c r="E25" l="1"/>
  <c r="E26"/>
  <c r="E27"/>
  <c r="E28"/>
  <c r="E30"/>
  <c r="E31"/>
  <c r="E34"/>
  <c r="E35"/>
  <c r="E36"/>
  <c r="F25"/>
  <c r="F26"/>
  <c r="F27"/>
  <c r="F28"/>
  <c r="F30"/>
  <c r="F31"/>
  <c r="F34"/>
  <c r="F35"/>
  <c r="F36"/>
  <c r="B12"/>
  <c r="O23"/>
  <c r="P23"/>
</calcChain>
</file>

<file path=xl/sharedStrings.xml><?xml version="1.0" encoding="utf-8"?>
<sst xmlns="http://schemas.openxmlformats.org/spreadsheetml/2006/main" count="74" uniqueCount="28">
  <si>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</si>
  <si>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</si>
  <si>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</si>
  <si>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</si>
  <si>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</si>
  <si>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</si>
  <si>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- -</t>
  </si>
  <si>
    <t>- -</t>
  </si>
  <si>
    <t xml:space="preserve"> -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</si>
  <si>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</si>
  <si>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</si>
  <si>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</si>
  <si>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</si>
  <si>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</si>
  <si>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</si>
  <si>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</si>
  <si>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</si>
  <si>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</si>
  <si>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 xml:space="preserve">                       ร้อยละ</t>
  </si>
  <si>
    <t>-</t>
  </si>
  <si>
    <t xml:space="preserve">                   จำนวน</t>
  </si>
  <si>
    <t>หญิง</t>
  </si>
  <si>
    <t>ชาย</t>
  </si>
  <si>
    <t>รวม</t>
  </si>
  <si>
    <t>ระดับการศึกษาที่สำเร็จ</t>
  </si>
  <si>
    <t xml:space="preserve">                    สำเร็จและเพศ</t>
  </si>
  <si>
    <t>ตารางที่ 2  จำนวนและร้อยละของประชากรอายุ 15 ปีขึ้นไป จำแนกตามระดับการศึกษาที่</t>
  </si>
  <si>
    <t>ร้อยละ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</si>
</sst>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87" formatCode="0.0"/>
    <numFmt numFmtId="188" formatCode="#,##0.0"/>
  </numFmts>
  <fonts count="7">
    <font>
      <sz val="14"/>
      <name val="Cordia New"/>
      <family val="2"/>
    </font>
    <font>
      <sz val="14"/>
      <name val="Angsana New"/>
      <family val="1"/>
    </font>
    <font>
      <sz val="12"/>
      <name val="Angsana New"/>
      <family val="1"/>
    </font>
    <font>
      <b/>
      <sz val="14"/>
      <name val="Angsana New"/>
      <family val="1"/>
    </font>
    <font>
      <sz val="14"/>
      <color indexed="8"/>
      <name val="Angsana New"/>
      <family val="1"/>
    </font>
    <font>
      <b/>
      <sz val="12"/>
      <name val="Angsana New"/>
      <family val="1"/>
    </font>
    <font>
      <b/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gray0625">
        <fgColor indexed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2" fillId="0" borderId="0" xfId="0" applyNumberFormat="1" applyFont="1"/>
    <xf numFmtId="0" fontId="1" fillId="0" borderId="0" xfId="0" applyFont="1" applyAlignment="1">
      <alignment horizontal="left"/>
    </xf>
    <xf numFmtId="187" fontId="1" fillId="0" borderId="0" xfId="0" applyNumberFormat="1" applyFont="1"/>
    <xf numFmtId="41" fontId="2" fillId="0" borderId="1" xfId="0" applyNumberFormat="1" applyFont="1" applyBorder="1" applyAlignment="1">
      <alignment horizontal="right"/>
    </xf>
    <xf numFmtId="0" fontId="1" fillId="0" borderId="1" xfId="0" applyFont="1" applyBorder="1" applyAlignment="1" applyProtection="1">
      <alignment horizontal="left" vertical="center"/>
    </xf>
    <xf numFmtId="41" fontId="2" fillId="0" borderId="0" xfId="0" applyNumberFormat="1" applyFont="1" applyAlignment="1">
      <alignment horizontal="right"/>
    </xf>
    <xf numFmtId="0" fontId="1" fillId="0" borderId="0" xfId="0" applyFont="1" applyBorder="1" applyAlignment="1" applyProtection="1">
      <alignment horizontal="left" vertical="center"/>
    </xf>
    <xf numFmtId="187" fontId="2" fillId="0" borderId="0" xfId="0" applyNumberFormat="1" applyFont="1" applyFill="1" applyBorder="1" applyAlignment="1">
      <alignment horizontal="right"/>
    </xf>
    <xf numFmtId="188" fontId="1" fillId="0" borderId="0" xfId="0" applyNumberFormat="1" applyFont="1" applyBorder="1" applyAlignment="1" applyProtection="1">
      <alignment horizontal="left" vertical="center"/>
    </xf>
    <xf numFmtId="187" fontId="2" fillId="0" borderId="0" xfId="0" quotePrefix="1" applyNumberFormat="1" applyFont="1" applyFill="1" applyBorder="1" applyAlignment="1">
      <alignment horizontal="right"/>
    </xf>
    <xf numFmtId="0" fontId="1" fillId="0" borderId="0" xfId="0" applyFont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3" fontId="5" fillId="0" borderId="0" xfId="0" applyNumberFormat="1" applyFont="1" applyFill="1" applyAlignment="1">
      <alignment horizontal="right" vertic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0" xfId="0" applyFont="1"/>
    <xf numFmtId="0" fontId="3" fillId="2" borderId="3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1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/>
    <xf numFmtId="3" fontId="1" fillId="0" borderId="0" xfId="0" applyNumberFormat="1" applyFont="1" applyAlignment="1">
      <alignment horizontal="right" vertical="center"/>
    </xf>
    <xf numFmtId="41" fontId="1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187" fontId="3" fillId="0" borderId="0" xfId="0" applyNumberFormat="1" applyFont="1" applyBorder="1" applyAlignment="1">
      <alignment horizontal="right" vertical="center"/>
    </xf>
    <xf numFmtId="187" fontId="1" fillId="0" borderId="0" xfId="0" applyNumberFormat="1" applyFont="1" applyFill="1" applyBorder="1" applyAlignment="1">
      <alignment horizontal="right"/>
    </xf>
    <xf numFmtId="187" fontId="1" fillId="0" borderId="0" xfId="0" quotePrefix="1" applyNumberFormat="1" applyFont="1" applyFill="1" applyBorder="1" applyAlignment="1">
      <alignment horizontal="right"/>
    </xf>
    <xf numFmtId="41" fontId="1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6" fillId="0" borderId="0" xfId="0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1847850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9"/>
  <sheetViews>
    <sheetView showGridLines="0" tabSelected="1" workbookViewId="0">
      <selection activeCell="B39" sqref="B39"/>
    </sheetView>
  </sheetViews>
  <sheetFormatPr defaultRowHeight="26.25" customHeight="1"/>
  <cols>
    <col min="1" max="1" width="26.7109375" style="3" customWidth="1"/>
    <col min="2" max="2" width="15.7109375" style="3" customWidth="1"/>
    <col min="3" max="6" width="7.7109375" style="1" hidden="1" customWidth="1"/>
    <col min="7" max="7" width="15.7109375" style="1" customWidth="1"/>
    <col min="8" max="11" width="7.7109375" style="1" hidden="1" customWidth="1"/>
    <col min="12" max="12" width="15.7109375" style="1" customWidth="1"/>
    <col min="13" max="16" width="7.7109375" style="2" hidden="1" customWidth="1"/>
    <col min="17" max="16384" width="9.140625" style="1"/>
  </cols>
  <sheetData>
    <row r="1" spans="1:16" s="31" customFormat="1" ht="23.25">
      <c r="A1" s="31" t="s">
        <v>26</v>
      </c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7"/>
      <c r="O1" s="27"/>
      <c r="P1" s="27"/>
    </row>
    <row r="2" spans="1:16" s="31" customFormat="1" ht="23.25">
      <c r="A2" s="31" t="s">
        <v>25</v>
      </c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7"/>
      <c r="O2" s="27"/>
      <c r="P2" s="27"/>
    </row>
    <row r="3" spans="1:16" ht="6.75" customHeight="1"/>
    <row r="4" spans="1:16" s="3" customFormat="1" ht="30" customHeight="1">
      <c r="A4" s="30" t="s">
        <v>24</v>
      </c>
      <c r="B4" s="32" t="s">
        <v>23</v>
      </c>
      <c r="C4" s="32" t="s">
        <v>23</v>
      </c>
      <c r="D4" s="32"/>
      <c r="E4" s="32"/>
      <c r="F4" s="32"/>
      <c r="G4" s="32" t="s">
        <v>22</v>
      </c>
      <c r="H4" s="32" t="s">
        <v>22</v>
      </c>
      <c r="I4" s="32"/>
      <c r="J4" s="32"/>
      <c r="K4" s="32"/>
      <c r="L4" s="32" t="s">
        <v>21</v>
      </c>
      <c r="M4" s="29" t="s">
        <v>21</v>
      </c>
      <c r="N4" s="27"/>
      <c r="O4" s="27"/>
      <c r="P4" s="27"/>
    </row>
    <row r="5" spans="1:16" s="3" customFormat="1" ht="19.5" customHeight="1">
      <c r="B5" s="48"/>
      <c r="H5" s="33" t="s">
        <v>20</v>
      </c>
      <c r="I5" s="34"/>
      <c r="J5" s="34"/>
      <c r="K5" s="34"/>
      <c r="L5" s="34"/>
      <c r="M5" s="28"/>
      <c r="N5" s="27"/>
      <c r="O5" s="27"/>
      <c r="P5" s="27"/>
    </row>
    <row r="6" spans="1:16" s="19" customFormat="1" ht="21" customHeight="1">
      <c r="A6" s="25" t="s">
        <v>17</v>
      </c>
      <c r="B6" s="49">
        <f>SUM(C6:F6)</f>
        <v>1504049</v>
      </c>
      <c r="C6" s="35">
        <f>SUM(H6,M6)</f>
        <v>446381</v>
      </c>
      <c r="D6" s="35">
        <f>SUM(I6,N6)</f>
        <v>452873</v>
      </c>
      <c r="E6" s="35">
        <f>SUM(J6,O6)</f>
        <v>301841</v>
      </c>
      <c r="F6" s="35">
        <f>SUM(K6,P6)</f>
        <v>302954</v>
      </c>
      <c r="G6" s="36">
        <f>SUM(H6:K6)</f>
        <v>753129</v>
      </c>
      <c r="H6" s="36">
        <v>224968</v>
      </c>
      <c r="I6" s="36">
        <v>228153</v>
      </c>
      <c r="J6" s="36">
        <f>SUM(J8:J11,J12,J16)</f>
        <v>149718</v>
      </c>
      <c r="K6" s="36">
        <f>SUM(K8:K11,K12,K16)</f>
        <v>150290</v>
      </c>
      <c r="L6" s="36">
        <f>SUM(M6:P6)</f>
        <v>750920</v>
      </c>
      <c r="M6" s="26">
        <v>221413</v>
      </c>
      <c r="N6" s="26">
        <v>224720</v>
      </c>
      <c r="O6" s="26">
        <f>SUM(O8:O11,O12,O16)</f>
        <v>152123</v>
      </c>
      <c r="P6" s="26">
        <f>SUM(P8:P11,P12,P16)</f>
        <v>152664</v>
      </c>
    </row>
    <row r="7" spans="1:16" s="19" customFormat="1" ht="3.75" customHeight="1">
      <c r="A7" s="25"/>
      <c r="B7" s="50"/>
      <c r="C7" s="35"/>
      <c r="D7" s="35"/>
      <c r="E7" s="35"/>
      <c r="F7" s="35"/>
      <c r="G7" s="36"/>
      <c r="H7" s="37"/>
      <c r="I7" s="37"/>
      <c r="J7" s="37"/>
      <c r="K7" s="37"/>
      <c r="L7" s="37"/>
      <c r="M7" s="24"/>
      <c r="N7" s="24"/>
      <c r="O7" s="24"/>
      <c r="P7" s="24"/>
    </row>
    <row r="8" spans="1:16" s="19" customFormat="1" ht="21" customHeight="1">
      <c r="A8" s="15" t="s">
        <v>16</v>
      </c>
      <c r="B8" s="41">
        <f t="shared" ref="B8:B19" si="0">SUM(C8:F8)</f>
        <v>32931</v>
      </c>
      <c r="C8" s="35">
        <f t="shared" ref="C8:C19" si="1">SUM(H8,M8)</f>
        <v>11121</v>
      </c>
      <c r="D8" s="35">
        <f t="shared" ref="D8:D19" si="2">SUM(I8,N8)</f>
        <v>11589</v>
      </c>
      <c r="E8" s="35">
        <f t="shared" ref="E8:E19" si="3">SUM(J8,O8)</f>
        <v>5642</v>
      </c>
      <c r="F8" s="35">
        <f t="shared" ref="F8:F19" si="4">SUM(K8,P8)</f>
        <v>4579</v>
      </c>
      <c r="G8" s="35">
        <f t="shared" ref="G8:G19" si="5">SUM(H8:K8)</f>
        <v>9014</v>
      </c>
      <c r="H8" s="35">
        <v>2774</v>
      </c>
      <c r="I8" s="35">
        <v>3507</v>
      </c>
      <c r="J8" s="35">
        <v>1584</v>
      </c>
      <c r="K8" s="35">
        <v>1149</v>
      </c>
      <c r="L8" s="35">
        <f t="shared" ref="L8:L19" si="6">SUM(M8:P8)</f>
        <v>23917</v>
      </c>
      <c r="M8" s="21">
        <v>8347</v>
      </c>
      <c r="N8" s="21">
        <v>8082</v>
      </c>
      <c r="O8" s="21">
        <v>4058</v>
      </c>
      <c r="P8" s="21">
        <v>3430</v>
      </c>
    </row>
    <row r="9" spans="1:16" s="19" customFormat="1" ht="21" customHeight="1">
      <c r="A9" s="1" t="s">
        <v>15</v>
      </c>
      <c r="B9" s="41">
        <f t="shared" si="0"/>
        <v>551670</v>
      </c>
      <c r="C9" s="35">
        <f t="shared" si="1"/>
        <v>170507</v>
      </c>
      <c r="D9" s="35">
        <f t="shared" si="2"/>
        <v>161702</v>
      </c>
      <c r="E9" s="35">
        <f t="shared" si="3"/>
        <v>109279</v>
      </c>
      <c r="F9" s="35">
        <f t="shared" si="4"/>
        <v>110182</v>
      </c>
      <c r="G9" s="35">
        <f t="shared" si="5"/>
        <v>260222</v>
      </c>
      <c r="H9" s="35">
        <v>83189</v>
      </c>
      <c r="I9" s="35">
        <v>78041</v>
      </c>
      <c r="J9" s="35">
        <v>50170</v>
      </c>
      <c r="K9" s="35">
        <v>48822</v>
      </c>
      <c r="L9" s="35">
        <f t="shared" si="6"/>
        <v>291448</v>
      </c>
      <c r="M9" s="21">
        <v>87318</v>
      </c>
      <c r="N9" s="21">
        <v>83661</v>
      </c>
      <c r="O9" s="21">
        <v>59109</v>
      </c>
      <c r="P9" s="21">
        <v>61360</v>
      </c>
    </row>
    <row r="10" spans="1:16" s="19" customFormat="1" ht="21" customHeight="1">
      <c r="A10" s="14" t="s">
        <v>14</v>
      </c>
      <c r="B10" s="41">
        <f t="shared" si="0"/>
        <v>384835</v>
      </c>
      <c r="C10" s="35">
        <f t="shared" si="1"/>
        <v>116348</v>
      </c>
      <c r="D10" s="35">
        <f t="shared" si="2"/>
        <v>122085</v>
      </c>
      <c r="E10" s="35">
        <f t="shared" si="3"/>
        <v>75746</v>
      </c>
      <c r="F10" s="35">
        <f t="shared" si="4"/>
        <v>70656</v>
      </c>
      <c r="G10" s="35">
        <f t="shared" si="5"/>
        <v>195751</v>
      </c>
      <c r="H10" s="35">
        <v>55285</v>
      </c>
      <c r="I10" s="35">
        <v>63086</v>
      </c>
      <c r="J10" s="35">
        <v>40705</v>
      </c>
      <c r="K10" s="35">
        <v>36675</v>
      </c>
      <c r="L10" s="35">
        <f t="shared" si="6"/>
        <v>189084</v>
      </c>
      <c r="M10" s="21">
        <v>61063</v>
      </c>
      <c r="N10" s="21">
        <v>58999</v>
      </c>
      <c r="O10" s="21">
        <v>35041</v>
      </c>
      <c r="P10" s="21">
        <v>33981</v>
      </c>
    </row>
    <row r="11" spans="1:16" s="19" customFormat="1" ht="21" customHeight="1">
      <c r="A11" s="14" t="s">
        <v>13</v>
      </c>
      <c r="B11" s="41">
        <f t="shared" si="0"/>
        <v>266523</v>
      </c>
      <c r="C11" s="35">
        <f t="shared" si="1"/>
        <v>82380</v>
      </c>
      <c r="D11" s="35">
        <f t="shared" si="2"/>
        <v>76867</v>
      </c>
      <c r="E11" s="35">
        <f t="shared" si="3"/>
        <v>54176</v>
      </c>
      <c r="F11" s="35">
        <f t="shared" si="4"/>
        <v>53100</v>
      </c>
      <c r="G11" s="35">
        <f t="shared" si="5"/>
        <v>136959</v>
      </c>
      <c r="H11" s="38">
        <v>46004</v>
      </c>
      <c r="I11" s="38">
        <v>39507</v>
      </c>
      <c r="J11" s="38">
        <v>23836</v>
      </c>
      <c r="K11" s="38">
        <v>27612</v>
      </c>
      <c r="L11" s="35">
        <f t="shared" si="6"/>
        <v>129564</v>
      </c>
      <c r="M11" s="21">
        <v>36376</v>
      </c>
      <c r="N11" s="21">
        <v>37360</v>
      </c>
      <c r="O11" s="21">
        <v>30340</v>
      </c>
      <c r="P11" s="21">
        <v>25488</v>
      </c>
    </row>
    <row r="12" spans="1:16" ht="21" customHeight="1">
      <c r="A12" s="1" t="s">
        <v>12</v>
      </c>
      <c r="B12" s="41">
        <f t="shared" si="0"/>
        <v>154141</v>
      </c>
      <c r="C12" s="35">
        <f t="shared" si="1"/>
        <v>38327</v>
      </c>
      <c r="D12" s="35">
        <f t="shared" si="2"/>
        <v>43918</v>
      </c>
      <c r="E12" s="35">
        <f t="shared" si="3"/>
        <v>34673</v>
      </c>
      <c r="F12" s="35">
        <f t="shared" si="4"/>
        <v>37223</v>
      </c>
      <c r="G12" s="35">
        <f t="shared" si="5"/>
        <v>89766</v>
      </c>
      <c r="H12" s="35">
        <f>SUM(H13:H15)</f>
        <v>22174</v>
      </c>
      <c r="I12" s="35">
        <f>SUM(I13:I15)</f>
        <v>24789</v>
      </c>
      <c r="J12" s="35">
        <f>SUM(J13:J15)</f>
        <v>21350</v>
      </c>
      <c r="K12" s="35">
        <f>K13+K14+K15</f>
        <v>21453</v>
      </c>
      <c r="L12" s="35">
        <f t="shared" si="6"/>
        <v>64375</v>
      </c>
      <c r="M12" s="21">
        <f>SUM(M13:M15)</f>
        <v>16153</v>
      </c>
      <c r="N12" s="21">
        <f>SUM(N13:N15)</f>
        <v>19129</v>
      </c>
      <c r="O12" s="21">
        <f>SUM(O13:O15)</f>
        <v>13323</v>
      </c>
      <c r="P12" s="21">
        <f>P13+P14+P15</f>
        <v>15770</v>
      </c>
    </row>
    <row r="13" spans="1:16" ht="21" customHeight="1">
      <c r="A13" s="10" t="s">
        <v>11</v>
      </c>
      <c r="B13" s="41">
        <f t="shared" si="0"/>
        <v>128160</v>
      </c>
      <c r="C13" s="35">
        <f t="shared" si="1"/>
        <v>31653</v>
      </c>
      <c r="D13" s="35">
        <f t="shared" si="2"/>
        <v>33859</v>
      </c>
      <c r="E13" s="35">
        <f t="shared" si="3"/>
        <v>30254</v>
      </c>
      <c r="F13" s="35">
        <f t="shared" si="4"/>
        <v>32394</v>
      </c>
      <c r="G13" s="35">
        <f t="shared" si="5"/>
        <v>71467</v>
      </c>
      <c r="H13" s="39">
        <v>17765</v>
      </c>
      <c r="I13" s="39">
        <v>17731</v>
      </c>
      <c r="J13" s="39">
        <v>17590</v>
      </c>
      <c r="K13" s="39">
        <v>18381</v>
      </c>
      <c r="L13" s="35">
        <f t="shared" si="6"/>
        <v>56693</v>
      </c>
      <c r="M13" s="22">
        <v>13888</v>
      </c>
      <c r="N13" s="22">
        <v>16128</v>
      </c>
      <c r="O13" s="22">
        <v>12664</v>
      </c>
      <c r="P13" s="22">
        <v>14013</v>
      </c>
    </row>
    <row r="14" spans="1:16" ht="21" customHeight="1">
      <c r="A14" s="10" t="s">
        <v>10</v>
      </c>
      <c r="B14" s="41">
        <f t="shared" si="0"/>
        <v>25421</v>
      </c>
      <c r="C14" s="35">
        <f t="shared" si="1"/>
        <v>6481</v>
      </c>
      <c r="D14" s="35">
        <f t="shared" si="2"/>
        <v>9873</v>
      </c>
      <c r="E14" s="35">
        <f t="shared" si="3"/>
        <v>4380</v>
      </c>
      <c r="F14" s="35">
        <f t="shared" si="4"/>
        <v>4687</v>
      </c>
      <c r="G14" s="35">
        <f t="shared" si="5"/>
        <v>17910</v>
      </c>
      <c r="H14" s="39">
        <v>4262</v>
      </c>
      <c r="I14" s="39">
        <v>6915</v>
      </c>
      <c r="J14" s="39">
        <v>3760</v>
      </c>
      <c r="K14" s="39">
        <v>2973</v>
      </c>
      <c r="L14" s="35">
        <f t="shared" si="6"/>
        <v>7511</v>
      </c>
      <c r="M14" s="22">
        <v>2219</v>
      </c>
      <c r="N14" s="22">
        <v>2958</v>
      </c>
      <c r="O14" s="22">
        <v>620</v>
      </c>
      <c r="P14" s="22">
        <v>1714</v>
      </c>
    </row>
    <row r="15" spans="1:16" ht="21" customHeight="1">
      <c r="A15" s="12" t="s">
        <v>9</v>
      </c>
      <c r="B15" s="41">
        <f t="shared" si="0"/>
        <v>560</v>
      </c>
      <c r="C15" s="35">
        <f t="shared" si="1"/>
        <v>193</v>
      </c>
      <c r="D15" s="35">
        <f t="shared" si="2"/>
        <v>186</v>
      </c>
      <c r="E15" s="35">
        <f t="shared" si="3"/>
        <v>39</v>
      </c>
      <c r="F15" s="35">
        <f t="shared" si="4"/>
        <v>142</v>
      </c>
      <c r="G15" s="35">
        <f t="shared" si="5"/>
        <v>389</v>
      </c>
      <c r="H15" s="35">
        <v>147</v>
      </c>
      <c r="I15" s="35">
        <v>143</v>
      </c>
      <c r="J15" s="35" t="s">
        <v>8</v>
      </c>
      <c r="K15" s="35">
        <v>99</v>
      </c>
      <c r="L15" s="35">
        <f t="shared" si="6"/>
        <v>171</v>
      </c>
      <c r="M15" s="23">
        <v>46</v>
      </c>
      <c r="N15" s="23">
        <v>43</v>
      </c>
      <c r="O15" s="23">
        <v>39</v>
      </c>
      <c r="P15" s="23">
        <v>43</v>
      </c>
    </row>
    <row r="16" spans="1:16" ht="21" customHeight="1">
      <c r="A16" s="1" t="s">
        <v>5</v>
      </c>
      <c r="B16" s="41">
        <f t="shared" si="0"/>
        <v>113949</v>
      </c>
      <c r="C16" s="35">
        <f t="shared" si="1"/>
        <v>27698</v>
      </c>
      <c r="D16" s="35">
        <f t="shared" si="2"/>
        <v>36712</v>
      </c>
      <c r="E16" s="35">
        <f t="shared" si="3"/>
        <v>22325</v>
      </c>
      <c r="F16" s="35">
        <f t="shared" si="4"/>
        <v>27214</v>
      </c>
      <c r="G16" s="35">
        <f t="shared" si="5"/>
        <v>61417</v>
      </c>
      <c r="H16" s="39">
        <f>SUM(H17:H19)</f>
        <v>15542</v>
      </c>
      <c r="I16" s="39">
        <f>SUM(I17:I19)</f>
        <v>19223</v>
      </c>
      <c r="J16" s="39">
        <f>SUM(J17:J19)</f>
        <v>12073</v>
      </c>
      <c r="K16" s="39">
        <f>SUM(K17:K19)</f>
        <v>14579</v>
      </c>
      <c r="L16" s="35">
        <f t="shared" si="6"/>
        <v>52532</v>
      </c>
      <c r="M16" s="22">
        <f>SUM(M17:M19)</f>
        <v>12156</v>
      </c>
      <c r="N16" s="22">
        <f>SUM(N17:N19)</f>
        <v>17489</v>
      </c>
      <c r="O16" s="22">
        <f>SUM(O17:O19)</f>
        <v>10252</v>
      </c>
      <c r="P16" s="22">
        <f>SUM(P17:P19)</f>
        <v>12635</v>
      </c>
    </row>
    <row r="17" spans="1:17" s="19" customFormat="1" ht="21" customHeight="1">
      <c r="A17" s="12" t="s">
        <v>4</v>
      </c>
      <c r="B17" s="41">
        <f t="shared" si="0"/>
        <v>40670</v>
      </c>
      <c r="C17" s="35">
        <f t="shared" si="1"/>
        <v>10582</v>
      </c>
      <c r="D17" s="35">
        <f t="shared" si="2"/>
        <v>13272</v>
      </c>
      <c r="E17" s="35">
        <f t="shared" si="3"/>
        <v>8311</v>
      </c>
      <c r="F17" s="35">
        <f t="shared" si="4"/>
        <v>8505</v>
      </c>
      <c r="G17" s="35">
        <f t="shared" si="5"/>
        <v>23044</v>
      </c>
      <c r="H17" s="40">
        <v>6603</v>
      </c>
      <c r="I17" s="40">
        <v>9050</v>
      </c>
      <c r="J17" s="40">
        <v>3316</v>
      </c>
      <c r="K17" s="40">
        <v>4075</v>
      </c>
      <c r="L17" s="35">
        <f t="shared" si="6"/>
        <v>17626</v>
      </c>
      <c r="M17" s="21">
        <v>3979</v>
      </c>
      <c r="N17" s="21">
        <v>4222</v>
      </c>
      <c r="O17" s="21">
        <v>4995</v>
      </c>
      <c r="P17" s="21">
        <v>4430</v>
      </c>
    </row>
    <row r="18" spans="1:17" s="19" customFormat="1" ht="21" customHeight="1">
      <c r="A18" s="12" t="s">
        <v>3</v>
      </c>
      <c r="B18" s="41">
        <f t="shared" si="0"/>
        <v>42468</v>
      </c>
      <c r="C18" s="35">
        <f t="shared" si="1"/>
        <v>10697</v>
      </c>
      <c r="D18" s="35">
        <f t="shared" si="2"/>
        <v>12350</v>
      </c>
      <c r="E18" s="35">
        <f t="shared" si="3"/>
        <v>7901</v>
      </c>
      <c r="F18" s="35">
        <f t="shared" si="4"/>
        <v>11520</v>
      </c>
      <c r="G18" s="35">
        <f t="shared" si="5"/>
        <v>22572</v>
      </c>
      <c r="H18" s="41">
        <v>5335</v>
      </c>
      <c r="I18" s="41">
        <v>5215</v>
      </c>
      <c r="J18" s="41">
        <v>5517</v>
      </c>
      <c r="K18" s="41">
        <v>6505</v>
      </c>
      <c r="L18" s="35">
        <f t="shared" si="6"/>
        <v>19896</v>
      </c>
      <c r="M18" s="20">
        <v>5362</v>
      </c>
      <c r="N18" s="20">
        <v>7135</v>
      </c>
      <c r="O18" s="20">
        <v>2384</v>
      </c>
      <c r="P18" s="20">
        <v>5015</v>
      </c>
    </row>
    <row r="19" spans="1:17" s="19" customFormat="1" ht="21" customHeight="1">
      <c r="A19" s="12" t="s">
        <v>2</v>
      </c>
      <c r="B19" s="41">
        <f t="shared" si="0"/>
        <v>30811</v>
      </c>
      <c r="C19" s="35">
        <f t="shared" si="1"/>
        <v>6419</v>
      </c>
      <c r="D19" s="35">
        <f t="shared" si="2"/>
        <v>11090</v>
      </c>
      <c r="E19" s="35">
        <f t="shared" si="3"/>
        <v>6113</v>
      </c>
      <c r="F19" s="35">
        <f t="shared" si="4"/>
        <v>7189</v>
      </c>
      <c r="G19" s="35">
        <f t="shared" si="5"/>
        <v>15801</v>
      </c>
      <c r="H19" s="41">
        <v>3604</v>
      </c>
      <c r="I19" s="41">
        <v>4958</v>
      </c>
      <c r="J19" s="41">
        <v>3240</v>
      </c>
      <c r="K19" s="41">
        <v>3999</v>
      </c>
      <c r="L19" s="35">
        <f t="shared" si="6"/>
        <v>15010</v>
      </c>
      <c r="M19" s="20">
        <v>2815</v>
      </c>
      <c r="N19" s="20">
        <v>6132</v>
      </c>
      <c r="O19" s="20">
        <v>2873</v>
      </c>
      <c r="P19" s="20">
        <v>3190</v>
      </c>
    </row>
    <row r="20" spans="1:17" s="19" customFormat="1" ht="21" customHeight="1">
      <c r="A20" s="10" t="s">
        <v>1</v>
      </c>
      <c r="B20" s="51" t="s">
        <v>8</v>
      </c>
      <c r="C20" s="42">
        <f>SUM(H20:M20)</f>
        <v>0</v>
      </c>
      <c r="D20" s="42">
        <f>SUM(E20:F20)</f>
        <v>0</v>
      </c>
      <c r="E20" s="42" t="s">
        <v>19</v>
      </c>
      <c r="F20" s="42" t="s">
        <v>19</v>
      </c>
      <c r="G20" s="42" t="s">
        <v>8</v>
      </c>
      <c r="H20" s="42">
        <v>0</v>
      </c>
      <c r="I20" s="42">
        <v>0</v>
      </c>
      <c r="J20" s="42" t="s">
        <v>19</v>
      </c>
      <c r="K20" s="42" t="s">
        <v>19</v>
      </c>
      <c r="L20" s="42" t="s">
        <v>8</v>
      </c>
      <c r="M20" s="9">
        <v>0</v>
      </c>
      <c r="N20" s="9">
        <v>0</v>
      </c>
      <c r="O20" s="9" t="s">
        <v>19</v>
      </c>
      <c r="P20" s="9" t="s">
        <v>19</v>
      </c>
    </row>
    <row r="21" spans="1:17" s="19" customFormat="1" ht="21" customHeight="1">
      <c r="A21" s="10" t="s">
        <v>0</v>
      </c>
      <c r="B21" s="51" t="s">
        <v>8</v>
      </c>
      <c r="C21" s="42">
        <f>SUM(H21:M21)</f>
        <v>0</v>
      </c>
      <c r="D21" s="42">
        <f>SUM(E21:F21)</f>
        <v>0</v>
      </c>
      <c r="E21" s="42" t="s">
        <v>19</v>
      </c>
      <c r="F21" s="42" t="s">
        <v>19</v>
      </c>
      <c r="G21" s="42" t="s">
        <v>8</v>
      </c>
      <c r="H21" s="42">
        <v>0</v>
      </c>
      <c r="I21" s="42">
        <v>0</v>
      </c>
      <c r="J21" s="42" t="s">
        <v>19</v>
      </c>
      <c r="K21" s="42" t="s">
        <v>19</v>
      </c>
      <c r="L21" s="42" t="s">
        <v>8</v>
      </c>
      <c r="M21" s="9">
        <v>0</v>
      </c>
      <c r="N21" s="9">
        <v>0</v>
      </c>
      <c r="O21" s="9" t="s">
        <v>19</v>
      </c>
      <c r="P21" s="9" t="s">
        <v>19</v>
      </c>
    </row>
    <row r="22" spans="1:17" ht="18" customHeight="1">
      <c r="A22" s="1"/>
      <c r="B22" s="1"/>
      <c r="G22" s="52" t="s">
        <v>27</v>
      </c>
      <c r="H22" s="43"/>
      <c r="I22" s="43"/>
      <c r="J22" s="43" t="s">
        <v>18</v>
      </c>
      <c r="K22" s="43" t="s">
        <v>18</v>
      </c>
      <c r="L22" s="43"/>
      <c r="M22" s="18"/>
      <c r="N22" s="18"/>
      <c r="O22" s="18"/>
      <c r="P22" s="18"/>
    </row>
    <row r="23" spans="1:17" ht="18.75" customHeight="1">
      <c r="A23" s="17" t="s">
        <v>17</v>
      </c>
      <c r="B23" s="44">
        <f>SUM(B25:B29,B33)</f>
        <v>99.999999999999986</v>
      </c>
      <c r="C23" s="44">
        <v>100</v>
      </c>
      <c r="D23" s="44">
        <v>100</v>
      </c>
      <c r="E23" s="44">
        <v>100</v>
      </c>
      <c r="F23" s="44">
        <v>100</v>
      </c>
      <c r="G23" s="44">
        <f>SUM(G25:G29,G33)</f>
        <v>99.947884758122441</v>
      </c>
      <c r="H23" s="44">
        <v>100</v>
      </c>
      <c r="I23" s="44">
        <f>SUM(I25:I29,I33)</f>
        <v>100</v>
      </c>
      <c r="J23" s="44">
        <v>100</v>
      </c>
      <c r="K23" s="44">
        <v>100</v>
      </c>
      <c r="L23" s="44">
        <v>100</v>
      </c>
      <c r="M23" s="16">
        <v>100</v>
      </c>
      <c r="N23" s="16">
        <f>SUM(N25:N29,N33)</f>
        <v>100</v>
      </c>
      <c r="O23" s="16">
        <f>SUM(O25:O29,O33)</f>
        <v>100.00267217974928</v>
      </c>
      <c r="P23" s="16">
        <f>SUM(P25:P29,P33)</f>
        <v>100</v>
      </c>
      <c r="Q23" s="6"/>
    </row>
    <row r="24" spans="1:17" ht="3.75" customHeight="1">
      <c r="A24" s="17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16"/>
      <c r="N24" s="16"/>
      <c r="O24" s="16"/>
      <c r="P24" s="16"/>
      <c r="Q24" s="6"/>
    </row>
    <row r="25" spans="1:17" ht="21" customHeight="1">
      <c r="A25" s="15" t="s">
        <v>16</v>
      </c>
      <c r="B25" s="45">
        <f>(B8*100)/B6</f>
        <v>2.189489837099722</v>
      </c>
      <c r="C25" s="45">
        <f>(C8*100)/C6</f>
        <v>2.4913694803318243</v>
      </c>
      <c r="D25" s="45">
        <f>(D8*100)/D6</f>
        <v>2.5589955682939807</v>
      </c>
      <c r="E25" s="45">
        <f>SUM(E8*100/E6)</f>
        <v>1.8691960336733577</v>
      </c>
      <c r="F25" s="45">
        <f>SUM(F8*100/F6)</f>
        <v>1.5114505832568641</v>
      </c>
      <c r="G25" s="45">
        <f>(G8*100)/G6</f>
        <v>1.1968733112122889</v>
      </c>
      <c r="H25" s="45">
        <f>(H8*100)/H6</f>
        <v>1.2330642580278084</v>
      </c>
      <c r="I25" s="45">
        <f>(I8*100)/I6</f>
        <v>1.5371264020196973</v>
      </c>
      <c r="J25" s="45">
        <f>SUM(J8*100/J6)</f>
        <v>1.0579890193563901</v>
      </c>
      <c r="K25" s="45">
        <f>SUM(K8*100/K6)</f>
        <v>0.76452192427972587</v>
      </c>
      <c r="L25" s="45">
        <f>(L8*100)/L6</f>
        <v>3.1850263676556758</v>
      </c>
      <c r="M25" s="11">
        <f>(M8*100)/M6</f>
        <v>3.7698780107762415</v>
      </c>
      <c r="N25" s="11">
        <f>(N8*100)/N6</f>
        <v>3.5964756140975438</v>
      </c>
      <c r="O25" s="11">
        <f>SUM(O8*100/O6)</f>
        <v>2.6675782097381724</v>
      </c>
      <c r="P25" s="11">
        <f>SUM(P8*100/P6)</f>
        <v>2.2467641356180894</v>
      </c>
      <c r="Q25" s="6"/>
    </row>
    <row r="26" spans="1:17" ht="21" customHeight="1">
      <c r="A26" s="1" t="s">
        <v>15</v>
      </c>
      <c r="B26" s="45">
        <f>(B9*100)/B6</f>
        <v>36.678991176484274</v>
      </c>
      <c r="C26" s="45">
        <f>(C9*100)/C6</f>
        <v>38.197638340341548</v>
      </c>
      <c r="D26" s="45">
        <f>(D9*100)/D6</f>
        <v>35.705815979314288</v>
      </c>
      <c r="E26" s="45">
        <f>SUM(E9*100/E6)</f>
        <v>36.204160468591077</v>
      </c>
      <c r="F26" s="45">
        <f>SUM(F9*100/F6)</f>
        <v>36.369217769034243</v>
      </c>
      <c r="G26" s="45">
        <v>34.5</v>
      </c>
      <c r="H26" s="45">
        <f>(H9*100)/H6</f>
        <v>36.978148003271578</v>
      </c>
      <c r="I26" s="45">
        <f>(I9*100)/I6</f>
        <v>34.205555044202796</v>
      </c>
      <c r="J26" s="45">
        <f>SUM(J9*100/J6)</f>
        <v>33.509664836559395</v>
      </c>
      <c r="K26" s="45">
        <f>SUM(K9*100/K6)</f>
        <v>32.485195289107722</v>
      </c>
      <c r="L26" s="45">
        <f>(L9*100)/L6</f>
        <v>38.812123794811697</v>
      </c>
      <c r="M26" s="11">
        <f>(M9*100)/M6</f>
        <v>39.436708775004178</v>
      </c>
      <c r="N26" s="11">
        <f>(N9*100)/N6</f>
        <v>37.228996084015662</v>
      </c>
      <c r="O26" s="11">
        <f>SUM(O9*100/O6)</f>
        <v>38.856057269446438</v>
      </c>
      <c r="P26" s="11">
        <f>SUM(P9*100/P6)</f>
        <v>40.192841796363254</v>
      </c>
      <c r="Q26" s="6"/>
    </row>
    <row r="27" spans="1:17" ht="21" customHeight="1">
      <c r="A27" s="14" t="s">
        <v>14</v>
      </c>
      <c r="B27" s="45">
        <f>(B10*100)/B6</f>
        <v>25.586599904657362</v>
      </c>
      <c r="C27" s="45">
        <f>(C10*100)/C6</f>
        <v>26.064729457570998</v>
      </c>
      <c r="D27" s="45">
        <f>(D10*100)/D6</f>
        <v>26.957888856257714</v>
      </c>
      <c r="E27" s="45">
        <f>SUM(E10*100/E6)</f>
        <v>25.094669047611159</v>
      </c>
      <c r="F27" s="45">
        <f>SUM(F10*100/F6)</f>
        <v>23.322352568376719</v>
      </c>
      <c r="G27" s="45">
        <f>(G10*100)/G6</f>
        <v>25.991695977714308</v>
      </c>
      <c r="H27" s="45">
        <f>(H10*100)/H6</f>
        <v>24.574606166210305</v>
      </c>
      <c r="I27" s="45">
        <f>(I10*100)/I6</f>
        <v>27.650743141663707</v>
      </c>
      <c r="J27" s="45">
        <f>SUM(J10*100/J6)</f>
        <v>27.187779692488544</v>
      </c>
      <c r="K27" s="45">
        <f>SUM(K10*100/K6)</f>
        <v>24.402821212322841</v>
      </c>
      <c r="L27" s="45">
        <f>(L10*100)/L6</f>
        <v>25.180312150428808</v>
      </c>
      <c r="M27" s="11">
        <f>(M10*100)/M6</f>
        <v>27.578778120525897</v>
      </c>
      <c r="N27" s="11">
        <f>(N10*100)/N6</f>
        <v>26.254449982200072</v>
      </c>
      <c r="O27" s="11">
        <f>SUM(O10*100/O6)</f>
        <v>23.034649592763749</v>
      </c>
      <c r="P27" s="11">
        <f>SUM(P10*100/P6)</f>
        <v>22.258685741235656</v>
      </c>
      <c r="Q27" s="6"/>
    </row>
    <row r="28" spans="1:17" ht="21" customHeight="1">
      <c r="A28" s="14" t="s">
        <v>13</v>
      </c>
      <c r="B28" s="45">
        <f>(B11*100)/B6</f>
        <v>17.720366823155363</v>
      </c>
      <c r="C28" s="45">
        <f>(C11*100)/C6</f>
        <v>18.455086574025326</v>
      </c>
      <c r="D28" s="45">
        <f>(D11*100)/D6</f>
        <v>16.973191159552456</v>
      </c>
      <c r="E28" s="45">
        <f>SUM(E11*100/E6)</f>
        <v>17.948522566516807</v>
      </c>
      <c r="F28" s="45">
        <f>SUM(F11*100/F6)</f>
        <v>17.527413402694798</v>
      </c>
      <c r="G28" s="45">
        <f>(G11*100)/G6</f>
        <v>18.185330799902804</v>
      </c>
      <c r="H28" s="45">
        <f>(H11*100)/H6</f>
        <v>20.449130543010561</v>
      </c>
      <c r="I28" s="45">
        <f>(I11*100)/I6</f>
        <v>17.316011623778781</v>
      </c>
      <c r="J28" s="45">
        <f>SUM(J11*100/J6)</f>
        <v>15.920597389759415</v>
      </c>
      <c r="K28" s="45">
        <f>SUM(K11*100/K6)</f>
        <v>18.372479872246988</v>
      </c>
      <c r="L28" s="45">
        <f>(L11*100)/L6</f>
        <v>17.254035050338253</v>
      </c>
      <c r="M28" s="11">
        <f>(M11*100)/M6</f>
        <v>16.429026299268788</v>
      </c>
      <c r="N28" s="11">
        <f>(N11*100)/N6</f>
        <v>16.625133499466003</v>
      </c>
      <c r="O28" s="11">
        <f>SUM(O11*100/O6)</f>
        <v>19.944387107800924</v>
      </c>
      <c r="P28" s="11">
        <f>SUM(P11*100/P6)</f>
        <v>16.695488130797045</v>
      </c>
      <c r="Q28" s="6"/>
    </row>
    <row r="29" spans="1:17" ht="21" customHeight="1">
      <c r="A29" s="1" t="s">
        <v>12</v>
      </c>
      <c r="B29" s="45">
        <f>(B12*100)/B6</f>
        <v>10.248402811344578</v>
      </c>
      <c r="C29" s="45">
        <v>8.5</v>
      </c>
      <c r="D29" s="45">
        <f>(D12*100)/D6</f>
        <v>9.697641502142984</v>
      </c>
      <c r="E29" s="45">
        <f>SUM(E12*100/E6)</f>
        <v>11.487173710662237</v>
      </c>
      <c r="F29" s="45">
        <f>SUM(F12*100/F6)</f>
        <v>12.28668378697756</v>
      </c>
      <c r="G29" s="45">
        <f>(G12*100)/G6</f>
        <v>11.919073624837178</v>
      </c>
      <c r="H29" s="45">
        <f>(H12*100)/H6</f>
        <v>9.8565129262828499</v>
      </c>
      <c r="I29" s="45">
        <f>(I12*100)/I6</f>
        <v>10.865077382282943</v>
      </c>
      <c r="J29" s="45">
        <v>14.2</v>
      </c>
      <c r="K29" s="45">
        <v>14.2</v>
      </c>
      <c r="L29" s="45">
        <v>8.5</v>
      </c>
      <c r="M29" s="11">
        <f>(M12*100)/M6</f>
        <v>7.2954162583046163</v>
      </c>
      <c r="N29" s="11">
        <f>(N12*100)/N6</f>
        <v>8.512370950516198</v>
      </c>
      <c r="O29" s="11">
        <v>8.6999999999999993</v>
      </c>
      <c r="P29" s="11">
        <f>SUM(P12*100/P6)</f>
        <v>10.329874757637688</v>
      </c>
      <c r="Q29" s="6"/>
    </row>
    <row r="30" spans="1:17" ht="21" customHeight="1">
      <c r="A30" s="10" t="s">
        <v>11</v>
      </c>
      <c r="B30" s="45">
        <f>(B13*100)/B6</f>
        <v>8.5209989834107791</v>
      </c>
      <c r="C30" s="45">
        <f>(C13*100)/C6</f>
        <v>7.0910276199031772</v>
      </c>
      <c r="D30" s="45">
        <f>(D13*100)/D6</f>
        <v>7.4764889936030627</v>
      </c>
      <c r="E30" s="45">
        <f>SUM(E13*100/E6)</f>
        <v>10.0231578877621</v>
      </c>
      <c r="F30" s="45">
        <f>SUM(F13*100/F6)</f>
        <v>10.692712424988612</v>
      </c>
      <c r="G30" s="45">
        <f>(G13*100)/G6</f>
        <v>9.4893437910371272</v>
      </c>
      <c r="H30" s="45">
        <f>(H13*100)/H6</f>
        <v>7.8966786387397319</v>
      </c>
      <c r="I30" s="45">
        <f>(I13*100)/I6</f>
        <v>7.7715392740836196</v>
      </c>
      <c r="J30" s="45">
        <f>SUM(J13*100/J6)</f>
        <v>11.748754324797286</v>
      </c>
      <c r="K30" s="45">
        <f>SUM(K13*100/K6)</f>
        <v>12.23035464768115</v>
      </c>
      <c r="L30" s="45">
        <f>(L13*100)/L6</f>
        <v>7.5498055718318859</v>
      </c>
      <c r="M30" s="11">
        <f>(M13*100)/M6</f>
        <v>6.2724410942446918</v>
      </c>
      <c r="N30" s="11">
        <f>(N13*100)/N6</f>
        <v>7.1769312922748307</v>
      </c>
      <c r="O30" s="11">
        <f>SUM(O13*100/O6)</f>
        <v>8.3248423972706291</v>
      </c>
      <c r="P30" s="11">
        <f>SUM(P13*100/P6)</f>
        <v>9.178981292249647</v>
      </c>
      <c r="Q30" s="6"/>
    </row>
    <row r="31" spans="1:17" ht="21" customHeight="1">
      <c r="A31" s="10" t="s">
        <v>10</v>
      </c>
      <c r="B31" s="45">
        <f>(B14*100)/B6</f>
        <v>1.6901709984182696</v>
      </c>
      <c r="C31" s="45">
        <v>1.4</v>
      </c>
      <c r="D31" s="45">
        <f>(D14*100)/D6</f>
        <v>2.1800813914717811</v>
      </c>
      <c r="E31" s="45">
        <f>SUM(E14*100/E6)</f>
        <v>1.4510951129899516</v>
      </c>
      <c r="F31" s="45">
        <f>SUM(F14*100/F6)</f>
        <v>1.5470995596691246</v>
      </c>
      <c r="G31" s="45">
        <f>(G14*100)/G6</f>
        <v>2.3780786558478031</v>
      </c>
      <c r="H31" s="45">
        <f>(H14*100)/H6</f>
        <v>1.8944916610362363</v>
      </c>
      <c r="I31" s="45">
        <f>(I14*100)/I6</f>
        <v>3.0308608696795569</v>
      </c>
      <c r="J31" s="45">
        <f>SUM(J14*100/J6)</f>
        <v>2.5113880762500167</v>
      </c>
      <c r="K31" s="45">
        <f>SUM(K14*100/K6)</f>
        <v>1.9781755273138599</v>
      </c>
      <c r="L31" s="45">
        <f>(L14*100)/L6</f>
        <v>1.0002397059606882</v>
      </c>
      <c r="M31" s="11">
        <f>(M14*100)/M6</f>
        <v>1.0021995095138949</v>
      </c>
      <c r="N31" s="11">
        <f>(N14*100)/N6</f>
        <v>1.3163047347810608</v>
      </c>
      <c r="O31" s="11">
        <f>SUM(O14*100/O6)</f>
        <v>0.40756493100977498</v>
      </c>
      <c r="P31" s="11">
        <f>SUM(P14*100/P6)</f>
        <v>1.1227270345333542</v>
      </c>
      <c r="Q31" s="6"/>
    </row>
    <row r="32" spans="1:17" ht="21" customHeight="1">
      <c r="A32" s="12" t="s">
        <v>9</v>
      </c>
      <c r="B32" s="45" t="s">
        <v>6</v>
      </c>
      <c r="C32" s="46" t="s">
        <v>7</v>
      </c>
      <c r="D32" s="46" t="s">
        <v>7</v>
      </c>
      <c r="E32" s="45" t="s">
        <v>6</v>
      </c>
      <c r="F32" s="45">
        <v>0.1</v>
      </c>
      <c r="G32" s="45" t="s">
        <v>6</v>
      </c>
      <c r="H32" s="45">
        <f>(H15*100)/H6</f>
        <v>6.5342626506880983E-2</v>
      </c>
      <c r="I32" s="45">
        <f>(I15*100)/I6</f>
        <v>6.2677238519765241E-2</v>
      </c>
      <c r="J32" s="45" t="s">
        <v>8</v>
      </c>
      <c r="K32" s="45" t="s">
        <v>6</v>
      </c>
      <c r="L32" s="45" t="s">
        <v>6</v>
      </c>
      <c r="M32" s="13" t="s">
        <v>7</v>
      </c>
      <c r="N32" s="13" t="s">
        <v>7</v>
      </c>
      <c r="O32" s="11" t="s">
        <v>6</v>
      </c>
      <c r="P32" s="11" t="s">
        <v>6</v>
      </c>
      <c r="Q32" s="6"/>
    </row>
    <row r="33" spans="1:17" ht="21" customHeight="1">
      <c r="A33" s="1" t="s">
        <v>5</v>
      </c>
      <c r="B33" s="45">
        <f>(B16*100)/B6</f>
        <v>7.5761494472586994</v>
      </c>
      <c r="C33" s="45">
        <f>(C16*100)/C6</f>
        <v>6.2050132062072532</v>
      </c>
      <c r="D33" s="45">
        <v>8</v>
      </c>
      <c r="E33" s="45">
        <f>SUM(E16*100/E6)</f>
        <v>7.3962781729453591</v>
      </c>
      <c r="F33" s="45">
        <f>SUM(F16*100/F6)</f>
        <v>8.9828818896598168</v>
      </c>
      <c r="G33" s="45">
        <f>(G16*100)/G6</f>
        <v>8.1549110444558632</v>
      </c>
      <c r="H33" s="45">
        <f>(H16*100)/H6</f>
        <v>6.9085381031968991</v>
      </c>
      <c r="I33" s="45">
        <f>(I16*100)/I6</f>
        <v>8.4254864060520784</v>
      </c>
      <c r="J33" s="45">
        <f>SUM(J16*100/J6)</f>
        <v>8.0638266607889495</v>
      </c>
      <c r="K33" s="45">
        <f>SUM(K16*100/K6)</f>
        <v>9.7005788808303954</v>
      </c>
      <c r="L33" s="45">
        <f>(L16*100)/L6</f>
        <v>6.9956852927076119</v>
      </c>
      <c r="M33" s="11">
        <f>(M16*100)/M6</f>
        <v>5.4901925361202819</v>
      </c>
      <c r="N33" s="11">
        <f>(N16*100)/N6</f>
        <v>7.782573869704521</v>
      </c>
      <c r="O33" s="11">
        <v>6.8</v>
      </c>
      <c r="P33" s="11">
        <f>SUM(P16*100/P6)</f>
        <v>8.2763454383482689</v>
      </c>
      <c r="Q33" s="6"/>
    </row>
    <row r="34" spans="1:17" ht="21" customHeight="1">
      <c r="A34" s="12" t="s">
        <v>4</v>
      </c>
      <c r="B34" s="45">
        <f>(B17*100)/B6</f>
        <v>2.7040342435652032</v>
      </c>
      <c r="C34" s="45">
        <f>(C17*100)/C6</f>
        <v>2.3706206133325569</v>
      </c>
      <c r="D34" s="45">
        <f>(D17*100)/D6</f>
        <v>2.9306229340234458</v>
      </c>
      <c r="E34" s="45">
        <f>SUM(E17*100/E6)</f>
        <v>2.753436411885728</v>
      </c>
      <c r="F34" s="45">
        <f>SUM(F17*100/F6)</f>
        <v>2.8073568924655228</v>
      </c>
      <c r="G34" s="45">
        <f>(G17*100)/G6</f>
        <v>3.0597679813152858</v>
      </c>
      <c r="H34" s="45">
        <f>(H17*100)/H6</f>
        <v>2.9350841008498985</v>
      </c>
      <c r="I34" s="45">
        <f>(I17*100)/I6</f>
        <v>3.9666364238033252</v>
      </c>
      <c r="J34" s="45">
        <f>SUM(J17*100/J6)</f>
        <v>2.2148305480970891</v>
      </c>
      <c r="K34" s="45">
        <f>SUM(K17*100/K6)</f>
        <v>2.7114245791469824</v>
      </c>
      <c r="L34" s="45">
        <f>(L17*100)/L6</f>
        <v>2.3472540350503381</v>
      </c>
      <c r="M34" s="11">
        <f>(M17*100)/M6</f>
        <v>1.7970941182315401</v>
      </c>
      <c r="N34" s="11">
        <f>(N17*100)/N6</f>
        <v>1.8787824848700605</v>
      </c>
      <c r="O34" s="11">
        <f>SUM(O17*100/O6)</f>
        <v>3.2835271457964934</v>
      </c>
      <c r="P34" s="11">
        <f>SUM(P17*100/P6)</f>
        <v>2.9017974113084946</v>
      </c>
      <c r="Q34" s="6"/>
    </row>
    <row r="35" spans="1:17" ht="21" customHeight="1">
      <c r="A35" s="12" t="s">
        <v>3</v>
      </c>
      <c r="B35" s="45">
        <f>(B18*100)/B6</f>
        <v>2.8235782211882725</v>
      </c>
      <c r="C35" s="45">
        <f>(C18*100)/C6</f>
        <v>2.3963833586106937</v>
      </c>
      <c r="D35" s="45">
        <f>(D18*100)/D6</f>
        <v>2.7270338483415881</v>
      </c>
      <c r="E35" s="45">
        <f>SUM(E18*100/E6)</f>
        <v>2.6176033077017369</v>
      </c>
      <c r="F35" s="45">
        <f>SUM(F18*100/F6)</f>
        <v>3.8025574839744647</v>
      </c>
      <c r="G35" s="45">
        <f>(G18*100)/G6</f>
        <v>2.9970961150081861</v>
      </c>
      <c r="H35" s="45">
        <f>(H18*100)/H6</f>
        <v>2.3714483837701361</v>
      </c>
      <c r="I35" s="45">
        <f>(I18*100)/I6</f>
        <v>2.2857468453187115</v>
      </c>
      <c r="J35" s="45">
        <f>SUM(J18*100/J6)</f>
        <v>3.6849276640083355</v>
      </c>
      <c r="K35" s="45">
        <f>SUM(K18*100/K6)</f>
        <v>4.3282986226628521</v>
      </c>
      <c r="L35" s="45">
        <f>(L18*100)/L6</f>
        <v>2.6495498854738186</v>
      </c>
      <c r="M35" s="11">
        <f>(M18*100)/M6</f>
        <v>2.4217186886045536</v>
      </c>
      <c r="N35" s="11">
        <f>(N18*100)/N6</f>
        <v>3.1750622997508011</v>
      </c>
      <c r="O35" s="11">
        <f>SUM(O18*100/O6)</f>
        <v>1.56715289601178</v>
      </c>
      <c r="P35" s="11">
        <f>SUM(P18*100/P6)</f>
        <v>3.2849918775873816</v>
      </c>
      <c r="Q35" s="6"/>
    </row>
    <row r="36" spans="1:17" ht="21" customHeight="1">
      <c r="A36" s="12" t="s">
        <v>2</v>
      </c>
      <c r="B36" s="45">
        <v>2.1</v>
      </c>
      <c r="C36" s="45">
        <f>(C19*100)/C6</f>
        <v>1.4380092342640032</v>
      </c>
      <c r="D36" s="45">
        <f>(D19*100)/D6</f>
        <v>2.4488101520735395</v>
      </c>
      <c r="E36" s="45">
        <f>SUM(E19*100/E6)</f>
        <v>2.0252384533578938</v>
      </c>
      <c r="F36" s="45">
        <f>SUM(F19*100/F6)</f>
        <v>2.3729675132198289</v>
      </c>
      <c r="G36" s="45">
        <v>2.1</v>
      </c>
      <c r="H36" s="45">
        <f>(H19*100)/H6</f>
        <v>1.6020056185768643</v>
      </c>
      <c r="I36" s="45">
        <v>2.1</v>
      </c>
      <c r="J36" s="45">
        <f>SUM(J19*100/J6)</f>
        <v>2.1640684486835249</v>
      </c>
      <c r="K36" s="45">
        <f>SUM(K19*100/K6)</f>
        <v>2.6608556790205604</v>
      </c>
      <c r="L36" s="45">
        <v>2.1</v>
      </c>
      <c r="M36" s="11">
        <f>(M19*100)/M6</f>
        <v>1.2713797292841884</v>
      </c>
      <c r="N36" s="11">
        <f>(N19*100)/N6</f>
        <v>2.7287290850836596</v>
      </c>
      <c r="O36" s="11">
        <f>SUM(O19*100/O6)</f>
        <v>1.8886033012759411</v>
      </c>
      <c r="P36" s="11">
        <f>SUM(P19*100/P6)</f>
        <v>2.0895561494523922</v>
      </c>
      <c r="Q36" s="6"/>
    </row>
    <row r="37" spans="1:17" ht="21" customHeight="1">
      <c r="A37" s="10" t="s">
        <v>1</v>
      </c>
      <c r="B37" s="42">
        <v>0</v>
      </c>
      <c r="C37" s="42">
        <f>C20*100/C6</f>
        <v>0</v>
      </c>
      <c r="D37" s="42">
        <f>D20*100/D6</f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9">
        <v>0</v>
      </c>
      <c r="N37" s="9">
        <v>0</v>
      </c>
      <c r="O37" s="9">
        <v>0</v>
      </c>
      <c r="P37" s="9">
        <v>0</v>
      </c>
      <c r="Q37" s="6"/>
    </row>
    <row r="38" spans="1:17" ht="21" customHeight="1">
      <c r="A38" s="8" t="s">
        <v>0</v>
      </c>
      <c r="B38" s="47">
        <v>0</v>
      </c>
      <c r="C38" s="47">
        <f>C21*100/C6</f>
        <v>0</v>
      </c>
      <c r="D38" s="47">
        <f>D21*100/D6</f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7">
        <v>0</v>
      </c>
      <c r="N38" s="7">
        <v>0</v>
      </c>
      <c r="O38" s="7">
        <v>0</v>
      </c>
      <c r="P38" s="7">
        <v>0</v>
      </c>
      <c r="Q38" s="6"/>
    </row>
    <row r="39" spans="1:17" ht="21" customHeight="1">
      <c r="A39" s="5"/>
      <c r="B39" s="5"/>
      <c r="C39" s="6"/>
      <c r="D39" s="6"/>
      <c r="E39" s="6"/>
      <c r="F39" s="6"/>
      <c r="G39" s="6"/>
      <c r="H39" s="6"/>
      <c r="I39" s="6"/>
      <c r="J39" s="6"/>
      <c r="K39" s="6"/>
      <c r="L39" s="6"/>
      <c r="M39" s="4"/>
    </row>
  </sheetData>
  <pageMargins left="1.4173228346456694" right="0.70866141732283472" top="0.78740157480314965" bottom="0.47244094488188981" header="0.39370078740157483" footer="0.43307086614173229"/>
  <pageSetup paperSize="9" firstPageNumber="7" orientation="portrait" useFirstPageNumber="1" horizontalDpi="4294967292" verticalDpi="300" r:id="rId1"/>
  <headerFooter alignWithMargins="0">
    <oddHeader>&amp;C&amp;16 &amp;"Angsana New,ธรรมดา"14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สพท.อำนาจเจริญ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iLLuSioN</cp:lastModifiedBy>
  <dcterms:created xsi:type="dcterms:W3CDTF">2009-06-11T05:18:05Z</dcterms:created>
  <dcterms:modified xsi:type="dcterms:W3CDTF">2009-06-12T02:30:44Z</dcterms:modified>
</cp:coreProperties>
</file>