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e\Desktop\สมุดรายงานสถิติยะลา 61\Template-61\Table\19.สถิติการคลัง\"/>
    </mc:Choice>
  </mc:AlternateContent>
  <bookViews>
    <workbookView xWindow="120" yWindow="225" windowWidth="9720" windowHeight="5850" tabRatio="656"/>
  </bookViews>
  <sheets>
    <sheet name="T-19.3" sheetId="26" r:id="rId1"/>
  </sheets>
  <calcPr calcId="152511"/>
</workbook>
</file>

<file path=xl/calcChain.xml><?xml version="1.0" encoding="utf-8"?>
<calcChain xmlns="http://schemas.openxmlformats.org/spreadsheetml/2006/main">
  <c r="L80" i="26" l="1"/>
  <c r="M80" i="26"/>
  <c r="P80" i="26"/>
  <c r="Q80" i="26"/>
  <c r="L57" i="26"/>
  <c r="M57" i="26"/>
  <c r="N57" i="26"/>
  <c r="O57" i="26"/>
  <c r="P57" i="26"/>
  <c r="Q57" i="26"/>
  <c r="L51" i="26"/>
  <c r="M51" i="26"/>
  <c r="N51" i="26"/>
  <c r="O51" i="26"/>
  <c r="P51" i="26"/>
  <c r="L44" i="26"/>
  <c r="M44" i="26"/>
  <c r="N44" i="26"/>
  <c r="O44" i="26"/>
  <c r="P44" i="26"/>
  <c r="M96" i="26"/>
  <c r="N96" i="26"/>
  <c r="O96" i="26"/>
  <c r="P96" i="26"/>
  <c r="F114" i="26"/>
  <c r="G114" i="26"/>
  <c r="I114" i="26"/>
  <c r="J114" i="26"/>
  <c r="K114" i="26"/>
  <c r="L114" i="26"/>
  <c r="M114" i="26"/>
  <c r="N114" i="26"/>
  <c r="O114" i="26"/>
  <c r="P114" i="26"/>
  <c r="Q114" i="26"/>
  <c r="E114" i="26"/>
  <c r="E80" i="26" l="1"/>
  <c r="F80" i="26"/>
  <c r="G80" i="26"/>
  <c r="H80" i="26"/>
  <c r="I80" i="26"/>
  <c r="F96" i="26"/>
  <c r="G96" i="26"/>
  <c r="I96" i="26"/>
  <c r="J96" i="26"/>
  <c r="K96" i="26"/>
  <c r="E96" i="26"/>
  <c r="F57" i="26"/>
  <c r="G57" i="26"/>
  <c r="H57" i="26"/>
  <c r="I57" i="26"/>
  <c r="J57" i="26"/>
  <c r="K57" i="26"/>
  <c r="E57" i="26"/>
  <c r="F51" i="26"/>
  <c r="G51" i="26"/>
  <c r="H51" i="26"/>
  <c r="I51" i="26"/>
  <c r="J51" i="26"/>
  <c r="K51" i="26"/>
  <c r="E51" i="26"/>
  <c r="F44" i="26"/>
  <c r="G44" i="26"/>
  <c r="H44" i="26"/>
  <c r="I44" i="26"/>
  <c r="J44" i="26"/>
  <c r="K44" i="26"/>
  <c r="E44" i="26"/>
  <c r="K25" i="26"/>
  <c r="F25" i="26"/>
  <c r="G25" i="26"/>
  <c r="I25" i="26"/>
  <c r="J25" i="26"/>
  <c r="E25" i="26"/>
  <c r="F15" i="26"/>
  <c r="G15" i="26"/>
  <c r="H15" i="26"/>
  <c r="I15" i="26"/>
  <c r="J15" i="26"/>
  <c r="K15" i="26"/>
  <c r="L15" i="26"/>
  <c r="M15" i="26"/>
  <c r="N15" i="26"/>
  <c r="O15" i="26"/>
  <c r="P15" i="26"/>
  <c r="Q15" i="26"/>
  <c r="E15" i="26"/>
  <c r="E14" i="26"/>
  <c r="F14" i="26" l="1"/>
  <c r="G14" i="26"/>
  <c r="H14" i="26"/>
  <c r="I14" i="26"/>
  <c r="M14" i="26"/>
  <c r="P14" i="26"/>
  <c r="Q14" i="26"/>
  <c r="L97" i="26" l="1"/>
  <c r="J82" i="26"/>
  <c r="K88" i="26"/>
  <c r="O87" i="26"/>
  <c r="N87" i="26"/>
  <c r="J87" i="26"/>
  <c r="N14" i="26" l="1"/>
  <c r="N80" i="26"/>
  <c r="O14" i="26"/>
  <c r="O80" i="26"/>
  <c r="L14" i="26"/>
  <c r="L96" i="26"/>
  <c r="J80" i="26"/>
  <c r="J14" i="26"/>
  <c r="K85" i="26" l="1"/>
  <c r="K80" i="26" l="1"/>
  <c r="K14" i="26"/>
</calcChain>
</file>

<file path=xl/sharedStrings.xml><?xml version="1.0" encoding="utf-8"?>
<sst xmlns="http://schemas.openxmlformats.org/spreadsheetml/2006/main" count="431" uniqueCount="166">
  <si>
    <t>Others</t>
  </si>
  <si>
    <t xml:space="preserve">ตาราง   </t>
  </si>
  <si>
    <t>อื่น ๆ</t>
  </si>
  <si>
    <t>Organization</t>
  </si>
  <si>
    <t>ภาษีอากร</t>
  </si>
  <si>
    <t>ทรัพย์สิน</t>
  </si>
  <si>
    <t>สาธารณูปโภค</t>
  </si>
  <si>
    <t>Revenue</t>
  </si>
  <si>
    <t>Property</t>
  </si>
  <si>
    <t>Miscellaneous</t>
  </si>
  <si>
    <t>เงินอุดหนุน</t>
  </si>
  <si>
    <t>Subsidies</t>
  </si>
  <si>
    <t xml:space="preserve">รายได้ </t>
  </si>
  <si>
    <t>รายจ่าย</t>
  </si>
  <si>
    <t>Expenditure</t>
  </si>
  <si>
    <t>Central</t>
  </si>
  <si>
    <t>Taxes and</t>
  </si>
  <si>
    <t>ค่าธรรมเนียม</t>
  </si>
  <si>
    <t>เบ็ดเตล็ด</t>
  </si>
  <si>
    <t>duties</t>
  </si>
  <si>
    <t>Administration</t>
  </si>
  <si>
    <t xml:space="preserve"> </t>
  </si>
  <si>
    <t>งบกลาง</t>
  </si>
  <si>
    <t>รวมยอด</t>
  </si>
  <si>
    <t>Table</t>
  </si>
  <si>
    <t>(บาท  Baht)</t>
  </si>
  <si>
    <t xml:space="preserve">Actual Revenue and Expenditure of Subdistrict Administration Organization by Type, District and Subdistrict Administration Organization: </t>
  </si>
  <si>
    <t>งบบุคลากร</t>
  </si>
  <si>
    <t>งบดำเนินงาน</t>
  </si>
  <si>
    <t>งบลงทุน</t>
  </si>
  <si>
    <t>งบอุดหนุน</t>
  </si>
  <si>
    <t>ใบอนุญาต</t>
  </si>
  <si>
    <t xml:space="preserve"> และค่าปรับ</t>
  </si>
  <si>
    <t>และการพาณิชย์</t>
  </si>
  <si>
    <t>รายจ่ายอื่นๆ</t>
  </si>
  <si>
    <t xml:space="preserve"> องค์การ</t>
  </si>
  <si>
    <t>บริหารส่วนตำบล</t>
  </si>
  <si>
    <t xml:space="preserve"> อำเภอ/</t>
  </si>
  <si>
    <t xml:space="preserve">Subdistrict </t>
  </si>
  <si>
    <t>District/</t>
  </si>
  <si>
    <t>Personnel</t>
  </si>
  <si>
    <t>Operations</t>
  </si>
  <si>
    <t>Investments</t>
  </si>
  <si>
    <t>fund</t>
  </si>
  <si>
    <t>and commerce</t>
  </si>
  <si>
    <t xml:space="preserve"> fees and fines</t>
  </si>
  <si>
    <t>Fees, License-</t>
  </si>
  <si>
    <t>Public utilities</t>
  </si>
  <si>
    <t xml:space="preserve">     ที่มา:  สำนักงานส่งเสริมการปกครองท้องถิ่นจังหวัดยะลา</t>
  </si>
  <si>
    <t xml:space="preserve"> Source:   Yala Provincial Office of Local Administration</t>
  </si>
  <si>
    <t>อำเภอเมืองยะลา</t>
  </si>
  <si>
    <t>อำเภอเบตง</t>
  </si>
  <si>
    <t>อำเภอบันนังสตา</t>
  </si>
  <si>
    <t>อำเภอธารโต</t>
  </si>
  <si>
    <t>อำเภอยะหา</t>
  </si>
  <si>
    <t>อำเภอรามัน</t>
  </si>
  <si>
    <t>อำเภอกาบัง</t>
  </si>
  <si>
    <t>-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</si>
  <si>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2560</t>
  </si>
  <si>
    <t>Fiscal Year 2017</t>
  </si>
  <si>
    <t xml:space="preserve"> Total</t>
  </si>
  <si>
    <t>Mueang Yala District</t>
  </si>
  <si>
    <t>ลำพะยา</t>
  </si>
  <si>
    <t>Lumpaya</t>
  </si>
  <si>
    <t>ตาเซะ</t>
  </si>
  <si>
    <t>Ta-Se</t>
  </si>
  <si>
    <t>หน้าถ้ำ</t>
  </si>
  <si>
    <t>Natam</t>
  </si>
  <si>
    <t>เปาะเส้ง</t>
  </si>
  <si>
    <t>Pokseng</t>
  </si>
  <si>
    <t>บันนังสาเรง</t>
  </si>
  <si>
    <t>Bannang Sarang</t>
  </si>
  <si>
    <t>ลำใหม่</t>
  </si>
  <si>
    <t>Lummai</t>
  </si>
  <si>
    <t>ยะลา</t>
  </si>
  <si>
    <t>Yala</t>
  </si>
  <si>
    <t>พร่อน</t>
  </si>
  <si>
    <t>Pa-Ron</t>
  </si>
  <si>
    <t>ลิดล</t>
  </si>
  <si>
    <t>Lidon</t>
  </si>
  <si>
    <t>Betong District</t>
  </si>
  <si>
    <t>ยะรม</t>
  </si>
  <si>
    <t>Yarom</t>
  </si>
  <si>
    <t>ตาเนาะแมเราะ</t>
  </si>
  <si>
    <t>Tanoknerok</t>
  </si>
  <si>
    <t>อัยเยอร์เวง</t>
  </si>
  <si>
    <t>Iyeweng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</si>
  <si>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2560 (ต่อ)</t>
  </si>
  <si>
    <t>Fiscal Year 2017 (Cont.)</t>
  </si>
  <si>
    <t>Bannang Sata District</t>
  </si>
  <si>
    <t>ตลิ่งชัน</t>
  </si>
  <si>
    <t>Taringchan</t>
  </si>
  <si>
    <t>ตาเนาะปูเต๊ะ</t>
  </si>
  <si>
    <t>Tanopute</t>
  </si>
  <si>
    <t>ถ้ำทะลุ</t>
  </si>
  <si>
    <t>Tamtalu</t>
  </si>
  <si>
    <t>บันนังสตา</t>
  </si>
  <si>
    <t>Bannang Sata</t>
  </si>
  <si>
    <t>บาเจาะ</t>
  </si>
  <si>
    <t>Bajaw</t>
  </si>
  <si>
    <t>Than To District</t>
  </si>
  <si>
    <t>แม่หวาด</t>
  </si>
  <si>
    <t>Maeward</t>
  </si>
  <si>
    <t>คีรีเขต</t>
  </si>
  <si>
    <t>Kirikate</t>
  </si>
  <si>
    <t>ธารโต</t>
  </si>
  <si>
    <t>Than To</t>
  </si>
  <si>
    <t>บ้านแหร</t>
  </si>
  <si>
    <t>Bangrea</t>
  </si>
  <si>
    <t>Yaha District</t>
  </si>
  <si>
    <t>กาตอง</t>
  </si>
  <si>
    <t>Gatong</t>
  </si>
  <si>
    <t>ตาชี</t>
  </si>
  <si>
    <t>Tachee</t>
  </si>
  <si>
    <t>บาโงยซิแน</t>
  </si>
  <si>
    <t>Bangosene</t>
  </si>
  <si>
    <t>บาโร๊ะ</t>
  </si>
  <si>
    <t>Baroah</t>
  </si>
  <si>
    <t>ยะหา</t>
  </si>
  <si>
    <t>Yahaz</t>
  </si>
  <si>
    <t>ละแอ</t>
  </si>
  <si>
    <t>Laae</t>
  </si>
  <si>
    <t>Raman District</t>
  </si>
  <si>
    <t>เกะรอ</t>
  </si>
  <si>
    <t>kelaw</t>
  </si>
  <si>
    <t>เนินงาม</t>
  </si>
  <si>
    <t>Neangam</t>
  </si>
  <si>
    <t>กอตอตือระ</t>
  </si>
  <si>
    <t>Kototera</t>
  </si>
  <si>
    <t>กายูบอเกาะ</t>
  </si>
  <si>
    <t>kayuboko</t>
  </si>
  <si>
    <t>กาลอ</t>
  </si>
  <si>
    <t>Kalaw</t>
  </si>
  <si>
    <t>กาลูปัง</t>
  </si>
  <si>
    <t>kalupang</t>
  </si>
  <si>
    <t>จะกว๊ะ</t>
  </si>
  <si>
    <t>Jakwa</t>
  </si>
  <si>
    <t>ตะโละหะลอ</t>
  </si>
  <si>
    <t>Talohalor</t>
  </si>
  <si>
    <t>ท่าธง</t>
  </si>
  <si>
    <t>Tatong</t>
  </si>
  <si>
    <t>บาโงย</t>
  </si>
  <si>
    <t>Bango</t>
  </si>
  <si>
    <t>บือมัง</t>
  </si>
  <si>
    <t>Beamang</t>
  </si>
  <si>
    <t>ยะต๊ะ</t>
  </si>
  <si>
    <t>Yata</t>
  </si>
  <si>
    <t>วังพญา</t>
  </si>
  <si>
    <t>Wangpaya</t>
  </si>
  <si>
    <t>อาซ่อง</t>
  </si>
  <si>
    <t>Asong</t>
  </si>
  <si>
    <t>Kabang District</t>
  </si>
  <si>
    <t>กาบัง</t>
  </si>
  <si>
    <t xml:space="preserve">Kabang </t>
  </si>
  <si>
    <t>บาละ</t>
  </si>
  <si>
    <t>Balaz</t>
  </si>
  <si>
    <t>อำเภอกรงปินัง</t>
  </si>
  <si>
    <t>Krong Pinang</t>
  </si>
  <si>
    <t>กรงปินัง</t>
  </si>
  <si>
    <t>Kong  Pinang</t>
  </si>
  <si>
    <t>ปุโรง</t>
  </si>
  <si>
    <t>Pulung</t>
  </si>
  <si>
    <t>สะเอะ</t>
  </si>
  <si>
    <t>Sa-ae</t>
  </si>
  <si>
    <t>ห้วยกระทิง</t>
  </si>
  <si>
    <t>Huakrating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</si>
</sst>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"/>
    <numFmt numFmtId="165" formatCode="_-* #,##0.0_-;\-* #,##0.0_-;_-* &quot;-&quot;??_-;_-@_-"/>
    <numFmt numFmtId="166" formatCode="_-* #,##0_-;\-* #,##0_-;_-* &quot;-&quot;??_-;_-@_-"/>
  </numFmts>
  <fonts count="15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name val="Cordia New"/>
      <family val="2"/>
    </font>
    <font>
      <sz val="14"/>
      <name val="Cordia New"/>
      <family val="2"/>
    </font>
    <font>
      <sz val="14"/>
      <name val="Cordia New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b/>
      <sz val="12"/>
      <color rgb="FFFF0000"/>
      <name val="TH SarabunPSK"/>
      <family val="2"/>
    </font>
    <font>
      <sz val="8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9" fillId="0" borderId="0"/>
    <xf numFmtId="43" fontId="10" fillId="0" borderId="0" applyFont="0" applyFill="0" applyBorder="0" applyAlignment="0" applyProtection="0"/>
    <xf numFmtId="0" fontId="9" fillId="0" borderId="0"/>
    <xf numFmtId="0" fontId="9" fillId="0" borderId="0"/>
  </cellStyleXfs>
  <cellXfs count="9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Border="1"/>
    <xf numFmtId="0" fontId="6" fillId="0" borderId="0" xfId="0" applyFont="1"/>
    <xf numFmtId="0" fontId="4" fillId="0" borderId="0" xfId="0" applyFont="1" applyBorder="1" applyAlignment="1">
      <alignment vertical="center"/>
    </xf>
    <xf numFmtId="0" fontId="6" fillId="0" borderId="3" xfId="0" applyFont="1" applyBorder="1"/>
    <xf numFmtId="0" fontId="6" fillId="0" borderId="0" xfId="0" applyFont="1" applyBorder="1"/>
    <xf numFmtId="0" fontId="6" fillId="0" borderId="2" xfId="0" applyFont="1" applyBorder="1"/>
    <xf numFmtId="0" fontId="6" fillId="0" borderId="7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9" xfId="0" applyFont="1" applyBorder="1"/>
    <xf numFmtId="0" fontId="6" fillId="0" borderId="8" xfId="0" applyFont="1" applyBorder="1" applyAlignment="1">
      <alignment horizontal="center"/>
    </xf>
    <xf numFmtId="0" fontId="6" fillId="0" borderId="1" xfId="0" applyFont="1" applyBorder="1"/>
    <xf numFmtId="0" fontId="8" fillId="0" borderId="1" xfId="0" applyFont="1" applyBorder="1"/>
    <xf numFmtId="0" fontId="8" fillId="0" borderId="10" xfId="0" applyFont="1" applyBorder="1"/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7" xfId="0" applyFont="1" applyBorder="1"/>
    <xf numFmtId="0" fontId="8" fillId="0" borderId="4" xfId="0" applyFont="1" applyBorder="1"/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0" xfId="1" applyFont="1" applyFill="1" applyBorder="1" applyAlignment="1"/>
    <xf numFmtId="0" fontId="11" fillId="0" borderId="0" xfId="1" applyFont="1" applyFill="1" applyBorder="1" applyAlignment="1"/>
    <xf numFmtId="0" fontId="7" fillId="0" borderId="0" xfId="1" applyFont="1" applyBorder="1" applyAlignment="1"/>
    <xf numFmtId="0" fontId="12" fillId="0" borderId="0" xfId="1" applyFont="1" applyFill="1" applyBorder="1" applyAlignment="1"/>
    <xf numFmtId="0" fontId="12" fillId="0" borderId="0" xfId="3" applyFont="1" applyBorder="1" applyAlignment="1"/>
    <xf numFmtId="0" fontId="6" fillId="0" borderId="0" xfId="1" applyFont="1" applyBorder="1" applyAlignment="1"/>
    <xf numFmtId="0" fontId="6" fillId="0" borderId="0" xfId="1" applyFont="1" applyFill="1" applyBorder="1" applyAlignment="1"/>
    <xf numFmtId="0" fontId="6" fillId="0" borderId="0" xfId="4" applyFont="1" applyBorder="1" applyAlignment="1"/>
    <xf numFmtId="0" fontId="7" fillId="0" borderId="0" xfId="0" applyFont="1" applyBorder="1" applyAlignment="1"/>
    <xf numFmtId="0" fontId="7" fillId="0" borderId="2" xfId="0" applyFont="1" applyBorder="1" applyAlignment="1"/>
    <xf numFmtId="0" fontId="7" fillId="0" borderId="0" xfId="1" applyFont="1" applyFill="1" applyBorder="1" applyAlignment="1">
      <alignment horizontal="left"/>
    </xf>
    <xf numFmtId="0" fontId="12" fillId="0" borderId="0" xfId="4" applyFont="1" applyBorder="1" applyAlignment="1"/>
    <xf numFmtId="0" fontId="13" fillId="0" borderId="0" xfId="1" applyFont="1" applyFill="1" applyBorder="1" applyAlignment="1"/>
    <xf numFmtId="43" fontId="6" fillId="0" borderId="0" xfId="2" applyFont="1" applyFill="1" applyBorder="1" applyAlignment="1"/>
    <xf numFmtId="0" fontId="6" fillId="0" borderId="7" xfId="1" applyFont="1" applyFill="1" applyBorder="1" applyAlignment="1"/>
    <xf numFmtId="0" fontId="6" fillId="0" borderId="7" xfId="4" applyFont="1" applyBorder="1" applyAlignment="1"/>
    <xf numFmtId="0" fontId="6" fillId="0" borderId="7" xfId="1" applyFont="1" applyBorder="1" applyAlignment="1"/>
    <xf numFmtId="4" fontId="4" fillId="0" borderId="0" xfId="0" applyNumberFormat="1" applyFont="1"/>
    <xf numFmtId="4" fontId="14" fillId="0" borderId="0" xfId="0" applyNumberFormat="1" applyFont="1"/>
    <xf numFmtId="43" fontId="7" fillId="0" borderId="0" xfId="2" applyFont="1"/>
    <xf numFmtId="165" fontId="6" fillId="0" borderId="3" xfId="2" applyNumberFormat="1" applyFont="1" applyBorder="1" applyAlignment="1">
      <alignment horizontal="right"/>
    </xf>
    <xf numFmtId="166" fontId="4" fillId="0" borderId="3" xfId="2" applyNumberFormat="1" applyFont="1" applyBorder="1" applyAlignment="1">
      <alignment horizontal="right"/>
    </xf>
    <xf numFmtId="43" fontId="12" fillId="0" borderId="0" xfId="2" applyFont="1" applyFill="1" applyBorder="1" applyAlignment="1"/>
    <xf numFmtId="165" fontId="6" fillId="0" borderId="3" xfId="0" applyNumberFormat="1" applyFont="1" applyBorder="1"/>
    <xf numFmtId="165" fontId="6" fillId="0" borderId="3" xfId="0" applyNumberFormat="1" applyFont="1" applyBorder="1" applyAlignment="1">
      <alignment horizontal="right"/>
    </xf>
    <xf numFmtId="165" fontId="6" fillId="0" borderId="3" xfId="2" applyNumberFormat="1" applyFont="1" applyBorder="1"/>
    <xf numFmtId="165" fontId="6" fillId="0" borderId="3" xfId="0" quotePrefix="1" applyNumberFormat="1" applyFont="1" applyBorder="1" applyAlignment="1">
      <alignment horizontal="right"/>
    </xf>
    <xf numFmtId="165" fontId="12" fillId="0" borderId="3" xfId="2" applyNumberFormat="1" applyFont="1" applyBorder="1" applyAlignment="1">
      <alignment horizontal="right"/>
    </xf>
    <xf numFmtId="165" fontId="6" fillId="0" borderId="3" xfId="2" quotePrefix="1" applyNumberFormat="1" applyFont="1" applyBorder="1" applyAlignment="1">
      <alignment horizontal="right"/>
    </xf>
    <xf numFmtId="165" fontId="7" fillId="0" borderId="3" xfId="0" applyNumberFormat="1" applyFont="1" applyBorder="1"/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shrinkToFit="1"/>
    </xf>
    <xf numFmtId="0" fontId="6" fillId="0" borderId="1" xfId="0" applyFont="1" applyBorder="1" applyAlignment="1">
      <alignment horizontal="center" shrinkToFit="1"/>
    </xf>
    <xf numFmtId="0" fontId="6" fillId="0" borderId="10" xfId="0" applyFont="1" applyBorder="1" applyAlignment="1">
      <alignment horizontal="center" shrinkToFit="1"/>
    </xf>
    <xf numFmtId="0" fontId="6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 shrinkToFit="1"/>
    </xf>
    <xf numFmtId="0" fontId="6" fillId="0" borderId="7" xfId="0" applyFont="1" applyBorder="1" applyAlignment="1">
      <alignment horizontal="center" shrinkToFit="1"/>
    </xf>
    <xf numFmtId="0" fontId="6" fillId="0" borderId="4" xfId="0" applyFont="1" applyBorder="1" applyAlignment="1">
      <alignment horizontal="center" shrinkToFi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8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165" fontId="7" fillId="0" borderId="3" xfId="2" applyNumberFormat="1" applyFont="1" applyBorder="1"/>
    <xf numFmtId="165" fontId="7" fillId="0" borderId="3" xfId="2" applyNumberFormat="1" applyFont="1" applyBorder="1" applyAlignment="1">
      <alignment horizontal="right"/>
    </xf>
    <xf numFmtId="165" fontId="6" fillId="0" borderId="0" xfId="2" applyNumberFormat="1" applyFont="1"/>
    <xf numFmtId="165" fontId="7" fillId="0" borderId="3" xfId="2" quotePrefix="1" applyNumberFormat="1" applyFont="1" applyBorder="1" applyAlignment="1">
      <alignment horizontal="right"/>
    </xf>
  </cellXfs>
  <cellStyles count="5">
    <cellStyle name="Comma" xfId="2" builtinId="3"/>
    <cellStyle name="Normal" xfId="0" builtinId="0"/>
    <cellStyle name="ปกติ 2" xfId="1"/>
    <cellStyle name="ปกติ_E92110-47" xfId="4"/>
    <cellStyle name="ปกติ_E9213-4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675</xdr:colOff>
      <xdr:row>16</xdr:row>
      <xdr:rowOff>11452</xdr:rowOff>
    </xdr:from>
    <xdr:to>
      <xdr:col>20</xdr:col>
      <xdr:colOff>285277</xdr:colOff>
      <xdr:row>28</xdr:row>
      <xdr:rowOff>65121</xdr:rowOff>
    </xdr:to>
    <xdr:grpSp>
      <xdr:nvGrpSpPr>
        <xdr:cNvPr id="7" name="Group 6"/>
        <xdr:cNvGrpSpPr/>
      </xdr:nvGrpSpPr>
      <xdr:grpSpPr>
        <a:xfrm>
          <a:off x="12411750" y="3516652"/>
          <a:ext cx="437002" cy="2996894"/>
          <a:chOff x="9582729" y="4185230"/>
          <a:chExt cx="477700" cy="2516892"/>
        </a:xfrm>
      </xdr:grpSpPr>
      <xdr:grpSp>
        <xdr:nvGrpSpPr>
          <xdr:cNvPr id="8" name="Group 7"/>
          <xdr:cNvGrpSpPr/>
        </xdr:nvGrpSpPr>
        <xdr:grpSpPr>
          <a:xfrm>
            <a:off x="9695735" y="6234528"/>
            <a:ext cx="364694" cy="467594"/>
            <a:chOff x="9560356" y="6219829"/>
            <a:chExt cx="364694" cy="467594"/>
          </a:xfrm>
        </xdr:grpSpPr>
        <xdr:sp macro="" textlink="">
          <xdr:nvSpPr>
            <xdr:cNvPr id="10" name="Flowchart: Delay 9"/>
            <xdr:cNvSpPr/>
          </xdr:nvSpPr>
          <xdr:spPr bwMode="auto">
            <a:xfrm rot="5400000">
              <a:off x="9571997" y="6227234"/>
              <a:ext cx="341412" cy="364694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165</a:t>
              </a:r>
              <a:endParaRPr lang="th-TH" sz="1100"/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19</xdr:col>
      <xdr:colOff>123825</xdr:colOff>
      <xdr:row>30</xdr:row>
      <xdr:rowOff>47625</xdr:rowOff>
    </xdr:from>
    <xdr:to>
      <xdr:col>21</xdr:col>
      <xdr:colOff>61265</xdr:colOff>
      <xdr:row>40</xdr:row>
      <xdr:rowOff>12497</xdr:rowOff>
    </xdr:to>
    <xdr:grpSp>
      <xdr:nvGrpSpPr>
        <xdr:cNvPr id="12" name="Group 11"/>
        <xdr:cNvGrpSpPr/>
      </xdr:nvGrpSpPr>
      <xdr:grpSpPr>
        <a:xfrm>
          <a:off x="12534900" y="6600825"/>
          <a:ext cx="413690" cy="2203247"/>
          <a:chOff x="9736688" y="67352"/>
          <a:chExt cx="413690" cy="2203247"/>
        </a:xfrm>
      </xdr:grpSpPr>
      <xdr:grpSp>
        <xdr:nvGrpSpPr>
          <xdr:cNvPr id="13" name="Group 12"/>
          <xdr:cNvGrpSpPr/>
        </xdr:nvGrpSpPr>
        <xdr:grpSpPr>
          <a:xfrm>
            <a:off x="9736688" y="67352"/>
            <a:ext cx="333375" cy="504828"/>
            <a:chOff x="10001250" y="238125"/>
            <a:chExt cx="333375" cy="504828"/>
          </a:xfrm>
        </xdr:grpSpPr>
        <xdr:sp macro="" textlink="">
          <xdr:nvSpPr>
            <xdr:cNvPr id="15" name="Flowchart: Delay 14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6" name="TextBox 15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166</a:t>
              </a:r>
              <a:endParaRPr lang="th-TH" sz="1100"/>
            </a:p>
          </xdr:txBody>
        </xdr:sp>
      </xdr:grpSp>
      <xdr:sp macro="" textlink="">
        <xdr:nvSpPr>
          <xdr:cNvPr id="14" name="Text Box 6"/>
          <xdr:cNvSpPr txBox="1">
            <a:spLocks noChangeArrowheads="1"/>
          </xdr:cNvSpPr>
        </xdr:nvSpPr>
        <xdr:spPr bwMode="auto">
          <a:xfrm>
            <a:off x="9794393" y="519539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19</xdr:col>
      <xdr:colOff>28575</xdr:colOff>
      <xdr:row>85</xdr:row>
      <xdr:rowOff>104775</xdr:rowOff>
    </xdr:from>
    <xdr:to>
      <xdr:col>20</xdr:col>
      <xdr:colOff>314717</xdr:colOff>
      <xdr:row>97</xdr:row>
      <xdr:rowOff>183267</xdr:rowOff>
    </xdr:to>
    <xdr:grpSp>
      <xdr:nvGrpSpPr>
        <xdr:cNvPr id="17" name="Group 16"/>
        <xdr:cNvGrpSpPr/>
      </xdr:nvGrpSpPr>
      <xdr:grpSpPr>
        <a:xfrm>
          <a:off x="12439650" y="17373600"/>
          <a:ext cx="438542" cy="2316867"/>
          <a:chOff x="9582729" y="4185230"/>
          <a:chExt cx="477700" cy="2516892"/>
        </a:xfrm>
      </xdr:grpSpPr>
      <xdr:grpSp>
        <xdr:nvGrpSpPr>
          <xdr:cNvPr id="18" name="Group 17"/>
          <xdr:cNvGrpSpPr/>
        </xdr:nvGrpSpPr>
        <xdr:grpSpPr>
          <a:xfrm>
            <a:off x="9727054" y="6234528"/>
            <a:ext cx="333375" cy="467594"/>
            <a:chOff x="9591675" y="6219829"/>
            <a:chExt cx="333375" cy="467594"/>
          </a:xfrm>
        </xdr:grpSpPr>
        <xdr:sp macro="" textlink="">
          <xdr:nvSpPr>
            <xdr:cNvPr id="20" name="Flowchart: Delay 1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1" name="TextBox 20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167</a:t>
              </a:r>
              <a:endParaRPr lang="th-TH" sz="1100"/>
            </a:p>
          </xdr:txBody>
        </xdr:sp>
      </xdr:grpSp>
      <xdr:sp macro="" textlink="">
        <xdr:nvSpPr>
          <xdr:cNvPr id="19" name="Text Box 6"/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19</xdr:col>
      <xdr:colOff>123825</xdr:colOff>
      <xdr:row>98</xdr:row>
      <xdr:rowOff>28575</xdr:rowOff>
    </xdr:from>
    <xdr:to>
      <xdr:col>22</xdr:col>
      <xdr:colOff>13085</xdr:colOff>
      <xdr:row>109</xdr:row>
      <xdr:rowOff>150860</xdr:rowOff>
    </xdr:to>
    <xdr:grpSp>
      <xdr:nvGrpSpPr>
        <xdr:cNvPr id="22" name="Group 21"/>
        <xdr:cNvGrpSpPr/>
      </xdr:nvGrpSpPr>
      <xdr:grpSpPr>
        <a:xfrm>
          <a:off x="12534900" y="19735800"/>
          <a:ext cx="422660" cy="2198735"/>
          <a:chOff x="9582150" y="76200"/>
          <a:chExt cx="422660" cy="2198735"/>
        </a:xfrm>
      </xdr:grpSpPr>
      <xdr:grpSp>
        <xdr:nvGrpSpPr>
          <xdr:cNvPr id="23" name="Group 22"/>
          <xdr:cNvGrpSpPr/>
        </xdr:nvGrpSpPr>
        <xdr:grpSpPr>
          <a:xfrm>
            <a:off x="9582150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25" name="Flowchart: Delay 24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6" name="TextBox 25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168</a:t>
              </a:r>
              <a:endParaRPr lang="th-TH" sz="1100"/>
            </a:p>
          </xdr:txBody>
        </xdr:sp>
      </xdr:grpSp>
      <xdr:sp macro="" textlink="">
        <xdr:nvSpPr>
          <xdr:cNvPr id="24" name="Text Box 6"/>
          <xdr:cNvSpPr txBox="1">
            <a:spLocks noChangeArrowheads="1"/>
          </xdr:cNvSpPr>
        </xdr:nvSpPr>
        <xdr:spPr bwMode="auto">
          <a:xfrm>
            <a:off x="9648825" y="523875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2"/>
  <sheetViews>
    <sheetView showGridLines="0" tabSelected="1" topLeftCell="A103" zoomScaleNormal="100" workbookViewId="0">
      <selection activeCell="N19" sqref="N19"/>
    </sheetView>
  </sheetViews>
  <sheetFormatPr defaultRowHeight="18.75" x14ac:dyDescent="0.3"/>
  <cols>
    <col min="1" max="1" width="1.140625" style="7" customWidth="1"/>
    <col min="2" max="2" width="5.7109375" style="7" customWidth="1"/>
    <col min="3" max="3" width="4.85546875" style="7" bestFit="1" customWidth="1"/>
    <col min="4" max="4" width="1.5703125" style="7" customWidth="1"/>
    <col min="5" max="5" width="12.140625" style="7" customWidth="1"/>
    <col min="6" max="6" width="10.140625" style="7" customWidth="1"/>
    <col min="7" max="7" width="10.85546875" style="7" customWidth="1"/>
    <col min="8" max="8" width="10.28515625" style="7" customWidth="1"/>
    <col min="9" max="9" width="10.140625" style="7" customWidth="1"/>
    <col min="10" max="10" width="13.28515625" style="7" customWidth="1"/>
    <col min="11" max="11" width="12.140625" style="7" customWidth="1"/>
    <col min="12" max="12" width="11.7109375" style="7" customWidth="1"/>
    <col min="13" max="13" width="11.85546875" style="7" customWidth="1"/>
    <col min="14" max="14" width="12.28515625" style="7" customWidth="1"/>
    <col min="15" max="15" width="12.140625" style="7" customWidth="1"/>
    <col min="16" max="16" width="11.85546875" style="7" customWidth="1"/>
    <col min="17" max="17" width="10.140625" style="7" customWidth="1"/>
    <col min="18" max="18" width="0.7109375" style="7" customWidth="1"/>
    <col min="19" max="19" width="23.140625" style="7" customWidth="1"/>
    <col min="20" max="20" width="2.28515625" style="7" customWidth="1"/>
    <col min="21" max="21" width="4.85546875" style="7" customWidth="1"/>
    <col min="22" max="28" width="0.85546875" style="7" customWidth="1"/>
    <col min="29" max="16384" width="9.140625" style="7"/>
  </cols>
  <sheetData>
    <row r="1" spans="1:22" s="1" customFormat="1" x14ac:dyDescent="0.3">
      <c r="B1" s="2" t="s">
        <v>1</v>
      </c>
      <c r="C1" s="3">
        <v>19.3</v>
      </c>
      <c r="D1" s="2" t="s">
        <v>58</v>
      </c>
      <c r="V1" s="7"/>
    </row>
    <row r="2" spans="1:22" s="4" customFormat="1" x14ac:dyDescent="0.3">
      <c r="B2" s="1" t="s">
        <v>24</v>
      </c>
      <c r="C2" s="3">
        <v>19.3</v>
      </c>
      <c r="D2" s="5" t="s">
        <v>26</v>
      </c>
      <c r="V2" s="1"/>
    </row>
    <row r="3" spans="1:22" s="4" customFormat="1" x14ac:dyDescent="0.3">
      <c r="B3" s="1"/>
      <c r="C3" s="3"/>
      <c r="D3" s="5" t="s">
        <v>59</v>
      </c>
    </row>
    <row r="4" spans="1:22" s="4" customFormat="1" ht="15" customHeight="1" x14ac:dyDescent="0.3">
      <c r="B4" s="1"/>
      <c r="C4" s="3"/>
      <c r="D4" s="5"/>
      <c r="S4" s="6" t="s">
        <v>25</v>
      </c>
    </row>
    <row r="5" spans="1:22" ht="6" customHeight="1" x14ac:dyDescent="0.3">
      <c r="V5" s="4"/>
    </row>
    <row r="6" spans="1:22" s="8" customFormat="1" ht="21" x14ac:dyDescent="0.45">
      <c r="A6" s="27"/>
      <c r="B6" s="28"/>
      <c r="C6" s="28"/>
      <c r="D6" s="29"/>
      <c r="E6" s="81" t="s">
        <v>12</v>
      </c>
      <c r="F6" s="82"/>
      <c r="G6" s="82"/>
      <c r="H6" s="82"/>
      <c r="I6" s="82"/>
      <c r="J6" s="82"/>
      <c r="K6" s="83"/>
      <c r="L6" s="84" t="s">
        <v>13</v>
      </c>
      <c r="M6" s="85"/>
      <c r="N6" s="85"/>
      <c r="O6" s="85"/>
      <c r="P6" s="85"/>
      <c r="Q6" s="85"/>
      <c r="R6" s="30" t="s">
        <v>21</v>
      </c>
      <c r="S6" s="31"/>
      <c r="V6" s="7"/>
    </row>
    <row r="7" spans="1:22" s="8" customFormat="1" ht="21.75" customHeight="1" x14ac:dyDescent="0.3">
      <c r="E7" s="86" t="s">
        <v>7</v>
      </c>
      <c r="F7" s="87"/>
      <c r="G7" s="87"/>
      <c r="H7" s="87"/>
      <c r="I7" s="87"/>
      <c r="J7" s="87"/>
      <c r="K7" s="88"/>
      <c r="L7" s="89" t="s">
        <v>14</v>
      </c>
      <c r="M7" s="90"/>
      <c r="N7" s="90"/>
      <c r="O7" s="90"/>
      <c r="P7" s="90"/>
      <c r="Q7" s="91"/>
      <c r="R7" s="79" t="s">
        <v>39</v>
      </c>
      <c r="S7" s="92"/>
    </row>
    <row r="8" spans="1:22" s="8" customFormat="1" x14ac:dyDescent="0.3">
      <c r="A8" s="77" t="s">
        <v>37</v>
      </c>
      <c r="B8" s="77"/>
      <c r="C8" s="77"/>
      <c r="D8" s="78"/>
      <c r="E8" s="24"/>
      <c r="F8" s="24" t="s">
        <v>17</v>
      </c>
      <c r="G8" s="24"/>
      <c r="H8" s="24"/>
      <c r="I8" s="24"/>
      <c r="J8" s="11"/>
      <c r="K8" s="25"/>
      <c r="L8" s="26"/>
      <c r="M8" s="26"/>
      <c r="N8" s="26"/>
      <c r="O8" s="26"/>
      <c r="P8" s="26"/>
      <c r="Q8" s="26"/>
      <c r="R8" s="79" t="s">
        <v>38</v>
      </c>
      <c r="S8" s="80"/>
      <c r="T8" s="12"/>
    </row>
    <row r="9" spans="1:22" s="8" customFormat="1" x14ac:dyDescent="0.3">
      <c r="A9" s="77" t="s">
        <v>35</v>
      </c>
      <c r="B9" s="77"/>
      <c r="C9" s="77"/>
      <c r="D9" s="78"/>
      <c r="E9" s="24" t="s">
        <v>4</v>
      </c>
      <c r="F9" s="24" t="s">
        <v>31</v>
      </c>
      <c r="G9" s="24"/>
      <c r="H9" s="24" t="s">
        <v>6</v>
      </c>
      <c r="I9" s="24"/>
      <c r="J9" s="26"/>
      <c r="K9" s="24"/>
      <c r="L9" s="26"/>
      <c r="M9" s="26"/>
      <c r="N9" s="26"/>
      <c r="O9" s="26"/>
      <c r="P9" s="26"/>
      <c r="Q9" s="26"/>
      <c r="R9" s="79" t="s">
        <v>20</v>
      </c>
      <c r="S9" s="80"/>
      <c r="T9" s="12"/>
    </row>
    <row r="10" spans="1:22" s="8" customFormat="1" x14ac:dyDescent="0.3">
      <c r="A10" s="77" t="s">
        <v>36</v>
      </c>
      <c r="B10" s="77"/>
      <c r="C10" s="77"/>
      <c r="D10" s="78"/>
      <c r="E10" s="20" t="s">
        <v>16</v>
      </c>
      <c r="F10" s="24" t="s">
        <v>32</v>
      </c>
      <c r="G10" s="24"/>
      <c r="H10" s="19" t="s">
        <v>33</v>
      </c>
      <c r="I10" s="24"/>
      <c r="J10" s="26"/>
      <c r="K10" s="24"/>
      <c r="L10" s="26" t="s">
        <v>22</v>
      </c>
      <c r="M10" s="26"/>
      <c r="N10" s="26"/>
      <c r="O10" s="26"/>
      <c r="P10" s="26"/>
      <c r="Q10" s="26"/>
      <c r="R10" s="79" t="s">
        <v>3</v>
      </c>
      <c r="S10" s="80"/>
      <c r="T10" s="12"/>
    </row>
    <row r="11" spans="1:22" s="8" customFormat="1" x14ac:dyDescent="0.3">
      <c r="A11" s="43"/>
      <c r="B11" s="43"/>
      <c r="C11" s="43"/>
      <c r="D11" s="44"/>
      <c r="E11" s="20" t="s">
        <v>19</v>
      </c>
      <c r="F11" s="38" t="s">
        <v>46</v>
      </c>
      <c r="G11" s="24" t="s">
        <v>5</v>
      </c>
      <c r="H11" s="38" t="s">
        <v>47</v>
      </c>
      <c r="I11" s="24" t="s">
        <v>18</v>
      </c>
      <c r="J11" s="26" t="s">
        <v>10</v>
      </c>
      <c r="K11" s="24" t="s">
        <v>2</v>
      </c>
      <c r="L11" s="21" t="s">
        <v>15</v>
      </c>
      <c r="M11" s="26" t="s">
        <v>27</v>
      </c>
      <c r="N11" s="26" t="s">
        <v>28</v>
      </c>
      <c r="O11" s="26" t="s">
        <v>29</v>
      </c>
      <c r="P11" s="26" t="s">
        <v>30</v>
      </c>
      <c r="Q11" s="26" t="s">
        <v>34</v>
      </c>
      <c r="R11" s="41"/>
      <c r="S11" s="42"/>
      <c r="T11" s="12"/>
    </row>
    <row r="12" spans="1:22" s="8" customFormat="1" ht="19.5" x14ac:dyDescent="0.45">
      <c r="A12" s="34"/>
      <c r="B12" s="34"/>
      <c r="C12" s="34"/>
      <c r="D12" s="35"/>
      <c r="E12" s="22" t="s">
        <v>19</v>
      </c>
      <c r="F12" s="22" t="s">
        <v>45</v>
      </c>
      <c r="G12" s="22" t="s">
        <v>8</v>
      </c>
      <c r="H12" s="22" t="s">
        <v>44</v>
      </c>
      <c r="I12" s="22" t="s">
        <v>9</v>
      </c>
      <c r="J12" s="23" t="s">
        <v>11</v>
      </c>
      <c r="K12" s="22" t="s">
        <v>0</v>
      </c>
      <c r="L12" s="23" t="s">
        <v>43</v>
      </c>
      <c r="M12" s="23" t="s">
        <v>40</v>
      </c>
      <c r="N12" s="23" t="s">
        <v>41</v>
      </c>
      <c r="O12" s="23" t="s">
        <v>42</v>
      </c>
      <c r="P12" s="23" t="s">
        <v>11</v>
      </c>
      <c r="Q12" s="22" t="s">
        <v>0</v>
      </c>
      <c r="R12" s="36"/>
      <c r="S12" s="37"/>
    </row>
    <row r="13" spans="1:22" ht="3" customHeight="1" x14ac:dyDescent="0.3">
      <c r="A13" s="75" t="s">
        <v>21</v>
      </c>
      <c r="B13" s="75"/>
      <c r="C13" s="75"/>
      <c r="D13" s="76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32"/>
      <c r="S13" s="33"/>
      <c r="V13" s="8"/>
    </row>
    <row r="14" spans="1:22" ht="20.100000000000001" customHeight="1" x14ac:dyDescent="0.3">
      <c r="A14" s="75" t="s">
        <v>23</v>
      </c>
      <c r="B14" s="75"/>
      <c r="C14" s="75"/>
      <c r="D14" s="76"/>
      <c r="E14" s="74">
        <f t="shared" ref="E14:Q14" si="0">SUM(E16:E24,E26:E28,E45:E49,E52:E55,E58:E63,E81:E94,E97:E98,E115:E118)</f>
        <v>125566160.71000001</v>
      </c>
      <c r="F14" s="74">
        <f t="shared" si="0"/>
        <v>6499144.0800000019</v>
      </c>
      <c r="G14" s="74">
        <f t="shared" si="0"/>
        <v>10411096.140000006</v>
      </c>
      <c r="H14" s="74">
        <f t="shared" si="0"/>
        <v>1720202.6950000001</v>
      </c>
      <c r="I14" s="74">
        <f t="shared" si="0"/>
        <v>1427418.11</v>
      </c>
      <c r="J14" s="74">
        <f t="shared" si="0"/>
        <v>1003010573.66</v>
      </c>
      <c r="K14" s="74">
        <f t="shared" si="0"/>
        <v>663962826.28999996</v>
      </c>
      <c r="L14" s="74">
        <f t="shared" si="0"/>
        <v>301217721.16999996</v>
      </c>
      <c r="M14" s="74">
        <f t="shared" si="0"/>
        <v>429599606.25999999</v>
      </c>
      <c r="N14" s="74">
        <f t="shared" si="0"/>
        <v>386185234.50000006</v>
      </c>
      <c r="O14" s="74">
        <f t="shared" si="0"/>
        <v>323287729.18000001</v>
      </c>
      <c r="P14" s="74">
        <f t="shared" si="0"/>
        <v>128590090.24000001</v>
      </c>
      <c r="Q14" s="74">
        <f t="shared" si="0"/>
        <v>7213424.5300000003</v>
      </c>
      <c r="R14" s="93" t="s">
        <v>60</v>
      </c>
      <c r="S14" s="94"/>
      <c r="T14" s="45"/>
      <c r="U14" s="45"/>
    </row>
    <row r="15" spans="1:22" ht="20.100000000000001" customHeight="1" x14ac:dyDescent="0.3">
      <c r="A15" s="46" t="s">
        <v>50</v>
      </c>
      <c r="B15" s="46"/>
      <c r="C15" s="39"/>
      <c r="D15" s="40"/>
      <c r="E15" s="74">
        <f>SUM(E16:E24)</f>
        <v>1663285.48</v>
      </c>
      <c r="F15" s="74">
        <f t="shared" ref="F15:Q15" si="1">SUM(F16:F24)</f>
        <v>724152.63</v>
      </c>
      <c r="G15" s="74">
        <f t="shared" si="1"/>
        <v>1661673.42</v>
      </c>
      <c r="H15" s="74">
        <f t="shared" si="1"/>
        <v>355875.69500000001</v>
      </c>
      <c r="I15" s="74">
        <f t="shared" si="1"/>
        <v>304844.18</v>
      </c>
      <c r="J15" s="74">
        <f t="shared" si="1"/>
        <v>128850938.11999999</v>
      </c>
      <c r="K15" s="74">
        <f t="shared" si="1"/>
        <v>107923741.48</v>
      </c>
      <c r="L15" s="74">
        <f t="shared" si="1"/>
        <v>47966055</v>
      </c>
      <c r="M15" s="74">
        <f t="shared" si="1"/>
        <v>76690291.560000002</v>
      </c>
      <c r="N15" s="74">
        <f t="shared" si="1"/>
        <v>57385822.250000007</v>
      </c>
      <c r="O15" s="74">
        <f t="shared" si="1"/>
        <v>33463221.579999998</v>
      </c>
      <c r="P15" s="74">
        <f t="shared" si="1"/>
        <v>16865455.560000002</v>
      </c>
      <c r="Q15" s="74">
        <f t="shared" si="1"/>
        <v>76000</v>
      </c>
      <c r="R15" s="45" t="s">
        <v>61</v>
      </c>
      <c r="S15" s="47"/>
    </row>
    <row r="16" spans="1:22" ht="20.100000000000001" customHeight="1" x14ac:dyDescent="0.3">
      <c r="A16" s="48"/>
      <c r="B16" s="49" t="s">
        <v>62</v>
      </c>
      <c r="C16" s="39"/>
      <c r="D16" s="40"/>
      <c r="E16" s="70">
        <v>66643.56</v>
      </c>
      <c r="F16" s="70">
        <v>156034</v>
      </c>
      <c r="G16" s="70">
        <v>425671.71</v>
      </c>
      <c r="H16" s="70">
        <v>197790</v>
      </c>
      <c r="I16" s="70">
        <v>200</v>
      </c>
      <c r="J16" s="70">
        <v>30496490.539999999</v>
      </c>
      <c r="K16" s="70">
        <v>4509588</v>
      </c>
      <c r="L16" s="70">
        <v>8640123</v>
      </c>
      <c r="M16" s="70">
        <v>8940518</v>
      </c>
      <c r="N16" s="70">
        <v>6931564.2000000002</v>
      </c>
      <c r="O16" s="70">
        <v>7828100</v>
      </c>
      <c r="P16" s="70">
        <v>1121000</v>
      </c>
      <c r="Q16" s="73" t="s">
        <v>57</v>
      </c>
      <c r="R16" s="50"/>
      <c r="S16" s="51" t="s">
        <v>63</v>
      </c>
    </row>
    <row r="17" spans="1:22" ht="20.100000000000001" customHeight="1" x14ac:dyDescent="0.3">
      <c r="A17" s="48"/>
      <c r="B17" s="49" t="s">
        <v>64</v>
      </c>
      <c r="C17" s="39"/>
      <c r="D17" s="40"/>
      <c r="E17" s="70">
        <v>78314.7</v>
      </c>
      <c r="F17" s="70">
        <v>21123.95</v>
      </c>
      <c r="G17" s="70">
        <v>109585.82</v>
      </c>
      <c r="H17" s="73" t="s">
        <v>57</v>
      </c>
      <c r="I17" s="70">
        <v>34700</v>
      </c>
      <c r="J17" s="73" t="s">
        <v>57</v>
      </c>
      <c r="K17" s="70">
        <v>21306707.66</v>
      </c>
      <c r="L17" s="68">
        <v>444113</v>
      </c>
      <c r="M17" s="68">
        <v>7436799.21</v>
      </c>
      <c r="N17" s="68">
        <v>6413035.8499999996</v>
      </c>
      <c r="O17" s="68">
        <v>2135624.38</v>
      </c>
      <c r="P17" s="68">
        <v>2545295.56</v>
      </c>
      <c r="Q17" s="71">
        <v>19000</v>
      </c>
      <c r="R17" s="50"/>
      <c r="S17" s="51" t="s">
        <v>65</v>
      </c>
    </row>
    <row r="18" spans="1:22" ht="20.100000000000001" customHeight="1" x14ac:dyDescent="0.3">
      <c r="A18" s="48"/>
      <c r="B18" s="49" t="s">
        <v>66</v>
      </c>
      <c r="C18" s="14"/>
      <c r="D18" s="15"/>
      <c r="E18" s="68">
        <v>154210.4</v>
      </c>
      <c r="F18" s="68">
        <v>110194</v>
      </c>
      <c r="G18" s="68">
        <v>144697.57999999999</v>
      </c>
      <c r="H18" s="68">
        <v>157919</v>
      </c>
      <c r="I18" s="73" t="s">
        <v>57</v>
      </c>
      <c r="J18" s="68">
        <v>9614483</v>
      </c>
      <c r="K18" s="68">
        <v>14946207.17</v>
      </c>
      <c r="L18" s="68">
        <v>4190013</v>
      </c>
      <c r="M18" s="68">
        <v>8065985</v>
      </c>
      <c r="N18" s="68">
        <v>5320360.66</v>
      </c>
      <c r="O18" s="68">
        <v>3328400</v>
      </c>
      <c r="P18" s="68">
        <v>475000</v>
      </c>
      <c r="Q18" s="73" t="s">
        <v>57</v>
      </c>
      <c r="R18" s="50"/>
      <c r="S18" s="51" t="s">
        <v>67</v>
      </c>
    </row>
    <row r="19" spans="1:22" ht="20.100000000000001" customHeight="1" x14ac:dyDescent="0.3">
      <c r="A19" s="48"/>
      <c r="B19" s="49" t="s">
        <v>68</v>
      </c>
      <c r="C19" s="14"/>
      <c r="D19" s="15"/>
      <c r="E19" s="70">
        <v>181817.61</v>
      </c>
      <c r="F19" s="70">
        <v>108502.02</v>
      </c>
      <c r="G19" s="70">
        <v>186224.74</v>
      </c>
      <c r="H19" s="73" t="s">
        <v>57</v>
      </c>
      <c r="I19" s="68">
        <v>70</v>
      </c>
      <c r="J19" s="70">
        <v>16833397</v>
      </c>
      <c r="K19" s="70">
        <v>14533873.619999999</v>
      </c>
      <c r="L19" s="70">
        <v>5016218</v>
      </c>
      <c r="M19" s="70">
        <v>8272935</v>
      </c>
      <c r="N19" s="70">
        <v>6007064.0899999999</v>
      </c>
      <c r="O19" s="70">
        <v>2208157.6</v>
      </c>
      <c r="P19" s="70">
        <v>3358000</v>
      </c>
      <c r="Q19" s="70">
        <v>19000</v>
      </c>
      <c r="R19" s="50"/>
      <c r="S19" s="51" t="s">
        <v>69</v>
      </c>
    </row>
    <row r="20" spans="1:22" ht="20.100000000000001" customHeight="1" x14ac:dyDescent="0.3">
      <c r="A20" s="48"/>
      <c r="B20" s="49" t="s">
        <v>70</v>
      </c>
      <c r="C20" s="14"/>
      <c r="D20" s="15"/>
      <c r="E20" s="65">
        <v>191941.14</v>
      </c>
      <c r="F20" s="65">
        <v>87806.5</v>
      </c>
      <c r="G20" s="65">
        <v>151030.22</v>
      </c>
      <c r="H20" s="72">
        <v>166.69499999999999</v>
      </c>
      <c r="I20" s="65">
        <v>133581.18</v>
      </c>
      <c r="J20" s="73">
        <v>20056021</v>
      </c>
      <c r="K20" s="65">
        <v>800</v>
      </c>
      <c r="L20" s="65">
        <v>6170374</v>
      </c>
      <c r="M20" s="65">
        <v>8206475</v>
      </c>
      <c r="N20" s="65">
        <v>7138676.1299999999</v>
      </c>
      <c r="O20" s="65">
        <v>403418.5</v>
      </c>
      <c r="P20" s="65">
        <v>3089000</v>
      </c>
      <c r="Q20" s="73" t="s">
        <v>57</v>
      </c>
      <c r="R20" s="51"/>
      <c r="S20" s="50" t="s">
        <v>71</v>
      </c>
    </row>
    <row r="21" spans="1:22" ht="20.100000000000001" customHeight="1" x14ac:dyDescent="0.3">
      <c r="A21" s="48"/>
      <c r="B21" s="49" t="s">
        <v>72</v>
      </c>
      <c r="C21" s="14"/>
      <c r="D21" s="15"/>
      <c r="E21" s="68">
        <v>249151.92</v>
      </c>
      <c r="F21" s="68">
        <v>103625.66</v>
      </c>
      <c r="G21" s="68">
        <v>245581.42</v>
      </c>
      <c r="H21" s="73" t="s">
        <v>57</v>
      </c>
      <c r="I21" s="68">
        <v>60</v>
      </c>
      <c r="J21" s="68">
        <v>15060604</v>
      </c>
      <c r="K21" s="68">
        <v>15313642.65</v>
      </c>
      <c r="L21" s="68">
        <v>8125875</v>
      </c>
      <c r="M21" s="68">
        <v>10290806</v>
      </c>
      <c r="N21" s="68">
        <v>5052335.2</v>
      </c>
      <c r="O21" s="68">
        <v>5522534</v>
      </c>
      <c r="P21" s="68">
        <v>1154000</v>
      </c>
      <c r="Q21" s="73" t="s">
        <v>57</v>
      </c>
      <c r="R21" s="50"/>
      <c r="S21" s="51" t="s">
        <v>73</v>
      </c>
    </row>
    <row r="22" spans="1:22" ht="20.100000000000001" customHeight="1" x14ac:dyDescent="0.3">
      <c r="A22" s="48"/>
      <c r="B22" s="49" t="s">
        <v>74</v>
      </c>
      <c r="C22" s="14"/>
      <c r="D22" s="15"/>
      <c r="E22" s="68">
        <v>33055.5</v>
      </c>
      <c r="F22" s="68">
        <v>24690</v>
      </c>
      <c r="G22" s="68">
        <v>136896.19</v>
      </c>
      <c r="H22" s="73" t="s">
        <v>57</v>
      </c>
      <c r="I22" s="68">
        <v>97949</v>
      </c>
      <c r="J22" s="68">
        <v>5675145</v>
      </c>
      <c r="K22" s="68">
        <v>6468642</v>
      </c>
      <c r="L22" s="68">
        <v>3107145</v>
      </c>
      <c r="M22" s="68">
        <v>6312379</v>
      </c>
      <c r="N22" s="68">
        <v>6409513.7699999996</v>
      </c>
      <c r="O22" s="68">
        <v>4259717.0999999996</v>
      </c>
      <c r="P22" s="68">
        <v>1977000</v>
      </c>
      <c r="Q22" s="68">
        <v>19000</v>
      </c>
      <c r="R22" s="50"/>
      <c r="S22" s="51" t="s">
        <v>75</v>
      </c>
    </row>
    <row r="23" spans="1:22" ht="20.100000000000001" customHeight="1" x14ac:dyDescent="0.3">
      <c r="A23" s="48"/>
      <c r="B23" s="49" t="s">
        <v>76</v>
      </c>
      <c r="C23" s="14"/>
      <c r="D23" s="15"/>
      <c r="E23" s="70">
        <v>448177.51</v>
      </c>
      <c r="F23" s="70">
        <v>2004.75</v>
      </c>
      <c r="G23" s="70">
        <v>85084.36</v>
      </c>
      <c r="H23" s="73" t="s">
        <v>57</v>
      </c>
      <c r="I23" s="70">
        <v>12734</v>
      </c>
      <c r="J23" s="68">
        <v>16825931.579999998</v>
      </c>
      <c r="K23" s="68">
        <v>14447504.9</v>
      </c>
      <c r="L23" s="70">
        <v>6227718</v>
      </c>
      <c r="M23" s="68">
        <v>10403574.73</v>
      </c>
      <c r="N23" s="70">
        <v>8916104.2400000002</v>
      </c>
      <c r="O23" s="70">
        <v>2837630</v>
      </c>
      <c r="P23" s="70">
        <v>1866160</v>
      </c>
      <c r="Q23" s="73" t="s">
        <v>57</v>
      </c>
      <c r="R23" s="50"/>
      <c r="S23" s="51" t="s">
        <v>77</v>
      </c>
    </row>
    <row r="24" spans="1:22" ht="20.100000000000001" customHeight="1" x14ac:dyDescent="0.3">
      <c r="A24" s="48"/>
      <c r="B24" s="49" t="s">
        <v>78</v>
      </c>
      <c r="C24" s="14"/>
      <c r="D24" s="15"/>
      <c r="E24" s="68">
        <v>259973.14</v>
      </c>
      <c r="F24" s="68">
        <v>110171.75</v>
      </c>
      <c r="G24" s="68">
        <v>176901.38</v>
      </c>
      <c r="H24" s="73" t="s">
        <v>57</v>
      </c>
      <c r="I24" s="68">
        <v>25550</v>
      </c>
      <c r="J24" s="68">
        <v>14288866</v>
      </c>
      <c r="K24" s="68">
        <v>16396775.48</v>
      </c>
      <c r="L24" s="68">
        <v>6044476</v>
      </c>
      <c r="M24" s="68">
        <v>8760819.6199999992</v>
      </c>
      <c r="N24" s="68">
        <v>5197168.1100000003</v>
      </c>
      <c r="O24" s="68">
        <v>4939640</v>
      </c>
      <c r="P24" s="68">
        <v>1280000</v>
      </c>
      <c r="Q24" s="68">
        <v>19000</v>
      </c>
      <c r="R24" s="50"/>
      <c r="S24" s="51" t="s">
        <v>79</v>
      </c>
    </row>
    <row r="25" spans="1:22" ht="20.100000000000001" customHeight="1" x14ac:dyDescent="0.3">
      <c r="A25" s="46" t="s">
        <v>51</v>
      </c>
      <c r="B25" s="46"/>
      <c r="C25" s="14"/>
      <c r="D25" s="15"/>
      <c r="E25" s="74">
        <f>SUM(E26:E28)</f>
        <v>2088570.93</v>
      </c>
      <c r="F25" s="74">
        <f t="shared" ref="F25:J25" si="2">SUM(F26:F28)</f>
        <v>234621.8</v>
      </c>
      <c r="G25" s="74">
        <f t="shared" si="2"/>
        <v>1104287.2</v>
      </c>
      <c r="H25" s="98" t="s">
        <v>57</v>
      </c>
      <c r="I25" s="74">
        <f t="shared" si="2"/>
        <v>68095.100000000006</v>
      </c>
      <c r="J25" s="74">
        <f t="shared" si="2"/>
        <v>95903555</v>
      </c>
      <c r="K25" s="74">
        <f>SUM(K26:K28)</f>
        <v>71123888.299999997</v>
      </c>
      <c r="L25" s="98" t="s">
        <v>57</v>
      </c>
      <c r="M25" s="98" t="s">
        <v>57</v>
      </c>
      <c r="N25" s="98" t="s">
        <v>57</v>
      </c>
      <c r="O25" s="98" t="s">
        <v>57</v>
      </c>
      <c r="P25" s="98" t="s">
        <v>57</v>
      </c>
      <c r="Q25" s="98" t="s">
        <v>57</v>
      </c>
      <c r="R25" s="45" t="s">
        <v>80</v>
      </c>
      <c r="S25" s="47"/>
    </row>
    <row r="26" spans="1:22" ht="20.100000000000001" customHeight="1" x14ac:dyDescent="0.3">
      <c r="A26" s="51"/>
      <c r="B26" s="52" t="s">
        <v>81</v>
      </c>
      <c r="C26" s="14"/>
      <c r="D26" s="15"/>
      <c r="E26" s="70">
        <v>517795.17</v>
      </c>
      <c r="F26" s="70">
        <v>55003.8</v>
      </c>
      <c r="G26" s="70">
        <v>564616.18000000005</v>
      </c>
      <c r="H26" s="73" t="s">
        <v>57</v>
      </c>
      <c r="I26" s="70">
        <v>1830</v>
      </c>
      <c r="J26" s="70">
        <v>27912210</v>
      </c>
      <c r="K26" s="70">
        <v>19917397.34</v>
      </c>
      <c r="L26" s="70">
        <v>8719413</v>
      </c>
      <c r="M26" s="70">
        <v>10113522</v>
      </c>
      <c r="N26" s="70">
        <v>3902650.34</v>
      </c>
      <c r="O26" s="70">
        <v>6540809.0499999998</v>
      </c>
      <c r="P26" s="70">
        <v>4272000</v>
      </c>
      <c r="Q26" s="73" t="s">
        <v>57</v>
      </c>
      <c r="R26" s="50"/>
      <c r="S26" s="51" t="s">
        <v>82</v>
      </c>
    </row>
    <row r="27" spans="1:22" ht="20.100000000000001" customHeight="1" x14ac:dyDescent="0.3">
      <c r="A27" s="51"/>
      <c r="B27" s="52" t="s">
        <v>83</v>
      </c>
      <c r="C27" s="14"/>
      <c r="D27" s="15"/>
      <c r="E27" s="70">
        <v>1138727.03</v>
      </c>
      <c r="F27" s="70">
        <v>64768.800000000003</v>
      </c>
      <c r="G27" s="70">
        <v>440648.36</v>
      </c>
      <c r="H27" s="73" t="s">
        <v>57</v>
      </c>
      <c r="I27" s="70">
        <v>62215.1</v>
      </c>
      <c r="J27" s="70">
        <v>28719324</v>
      </c>
      <c r="K27" s="70">
        <v>29080427.23</v>
      </c>
      <c r="L27" s="69">
        <v>10797641</v>
      </c>
      <c r="M27" s="70">
        <v>13289578.619999999</v>
      </c>
      <c r="N27" s="70">
        <v>7745811.1100000003</v>
      </c>
      <c r="O27" s="70">
        <v>15803300</v>
      </c>
      <c r="P27" s="70">
        <v>3218880</v>
      </c>
      <c r="Q27" s="73" t="s">
        <v>57</v>
      </c>
      <c r="R27" s="50"/>
      <c r="S27" s="51" t="s">
        <v>84</v>
      </c>
    </row>
    <row r="28" spans="1:22" ht="20.100000000000001" customHeight="1" x14ac:dyDescent="0.3">
      <c r="A28" s="51"/>
      <c r="B28" s="52" t="s">
        <v>85</v>
      </c>
      <c r="C28" s="14"/>
      <c r="D28" s="15"/>
      <c r="E28" s="68">
        <v>432048.73</v>
      </c>
      <c r="F28" s="68">
        <v>114849.2</v>
      </c>
      <c r="G28" s="68">
        <v>99022.66</v>
      </c>
      <c r="H28" s="73" t="s">
        <v>57</v>
      </c>
      <c r="I28" s="68">
        <v>4050</v>
      </c>
      <c r="J28" s="68">
        <v>39272021</v>
      </c>
      <c r="K28" s="68">
        <v>22126063.73</v>
      </c>
      <c r="L28" s="68">
        <v>9889475</v>
      </c>
      <c r="M28" s="68">
        <v>15984883</v>
      </c>
      <c r="N28" s="68">
        <v>24718697.809999999</v>
      </c>
      <c r="O28" s="68">
        <v>9512631.3300000001</v>
      </c>
      <c r="P28" s="73" t="s">
        <v>57</v>
      </c>
      <c r="Q28" s="73" t="s">
        <v>57</v>
      </c>
      <c r="R28" s="50"/>
      <c r="S28" s="50" t="s">
        <v>86</v>
      </c>
    </row>
    <row r="29" spans="1:22" ht="3" customHeight="1" x14ac:dyDescent="0.3">
      <c r="A29" s="51"/>
      <c r="B29" s="52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</row>
    <row r="30" spans="1:22" ht="3" customHeight="1" x14ac:dyDescent="0.3">
      <c r="A30" s="51"/>
      <c r="B30" s="51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</row>
    <row r="31" spans="1:22" s="1" customFormat="1" x14ac:dyDescent="0.3">
      <c r="B31" s="2" t="s">
        <v>1</v>
      </c>
      <c r="C31" s="3">
        <v>19.3</v>
      </c>
      <c r="D31" s="2" t="s">
        <v>87</v>
      </c>
      <c r="V31" s="7"/>
    </row>
    <row r="32" spans="1:22" s="4" customFormat="1" x14ac:dyDescent="0.3">
      <c r="B32" s="1" t="s">
        <v>24</v>
      </c>
      <c r="C32" s="3">
        <v>19.3</v>
      </c>
      <c r="D32" s="5" t="s">
        <v>26</v>
      </c>
      <c r="V32" s="1"/>
    </row>
    <row r="33" spans="1:22" s="4" customFormat="1" x14ac:dyDescent="0.3">
      <c r="B33" s="1"/>
      <c r="C33" s="3"/>
      <c r="D33" s="5" t="s">
        <v>88</v>
      </c>
    </row>
    <row r="34" spans="1:22" s="4" customFormat="1" ht="15" customHeight="1" x14ac:dyDescent="0.3">
      <c r="B34" s="1"/>
      <c r="C34" s="3"/>
      <c r="D34" s="5"/>
      <c r="S34" s="6" t="s">
        <v>25</v>
      </c>
    </row>
    <row r="35" spans="1:22" ht="6" customHeight="1" x14ac:dyDescent="0.3">
      <c r="V35" s="4"/>
    </row>
    <row r="36" spans="1:22" s="8" customFormat="1" ht="21" x14ac:dyDescent="0.45">
      <c r="A36" s="27"/>
      <c r="B36" s="28"/>
      <c r="C36" s="28"/>
      <c r="D36" s="29"/>
      <c r="E36" s="81" t="s">
        <v>12</v>
      </c>
      <c r="F36" s="82"/>
      <c r="G36" s="82"/>
      <c r="H36" s="82"/>
      <c r="I36" s="82"/>
      <c r="J36" s="82"/>
      <c r="K36" s="83"/>
      <c r="L36" s="84" t="s">
        <v>13</v>
      </c>
      <c r="M36" s="85"/>
      <c r="N36" s="85"/>
      <c r="O36" s="85"/>
      <c r="P36" s="85"/>
      <c r="Q36" s="85"/>
      <c r="R36" s="30" t="s">
        <v>21</v>
      </c>
      <c r="S36" s="31"/>
      <c r="V36" s="7"/>
    </row>
    <row r="37" spans="1:22" s="8" customFormat="1" ht="21.75" customHeight="1" x14ac:dyDescent="0.3">
      <c r="E37" s="86" t="s">
        <v>7</v>
      </c>
      <c r="F37" s="87"/>
      <c r="G37" s="87"/>
      <c r="H37" s="87"/>
      <c r="I37" s="87"/>
      <c r="J37" s="87"/>
      <c r="K37" s="88"/>
      <c r="L37" s="89" t="s">
        <v>14</v>
      </c>
      <c r="M37" s="90"/>
      <c r="N37" s="90"/>
      <c r="O37" s="90"/>
      <c r="P37" s="90"/>
      <c r="Q37" s="91"/>
      <c r="R37" s="79" t="s">
        <v>39</v>
      </c>
      <c r="S37" s="92"/>
    </row>
    <row r="38" spans="1:22" s="8" customFormat="1" x14ac:dyDescent="0.3">
      <c r="A38" s="77" t="s">
        <v>37</v>
      </c>
      <c r="B38" s="77"/>
      <c r="C38" s="77"/>
      <c r="D38" s="78"/>
      <c r="E38" s="24"/>
      <c r="F38" s="24" t="s">
        <v>17</v>
      </c>
      <c r="G38" s="24"/>
      <c r="H38" s="24"/>
      <c r="I38" s="24"/>
      <c r="J38" s="11"/>
      <c r="K38" s="25"/>
      <c r="L38" s="26"/>
      <c r="M38" s="26"/>
      <c r="N38" s="26"/>
      <c r="O38" s="26"/>
      <c r="P38" s="26"/>
      <c r="Q38" s="26"/>
      <c r="R38" s="79" t="s">
        <v>38</v>
      </c>
      <c r="S38" s="80"/>
      <c r="T38" s="12"/>
    </row>
    <row r="39" spans="1:22" s="8" customFormat="1" x14ac:dyDescent="0.3">
      <c r="A39" s="77" t="s">
        <v>35</v>
      </c>
      <c r="B39" s="77"/>
      <c r="C39" s="77"/>
      <c r="D39" s="78"/>
      <c r="E39" s="24" t="s">
        <v>4</v>
      </c>
      <c r="F39" s="24" t="s">
        <v>31</v>
      </c>
      <c r="G39" s="24"/>
      <c r="H39" s="24" t="s">
        <v>6</v>
      </c>
      <c r="I39" s="24"/>
      <c r="J39" s="26"/>
      <c r="K39" s="24"/>
      <c r="L39" s="26"/>
      <c r="M39" s="26"/>
      <c r="N39" s="26"/>
      <c r="O39" s="26"/>
      <c r="P39" s="26"/>
      <c r="Q39" s="26"/>
      <c r="R39" s="79" t="s">
        <v>20</v>
      </c>
      <c r="S39" s="80"/>
      <c r="T39" s="12"/>
    </row>
    <row r="40" spans="1:22" s="8" customFormat="1" x14ac:dyDescent="0.3">
      <c r="A40" s="77" t="s">
        <v>36</v>
      </c>
      <c r="B40" s="77"/>
      <c r="C40" s="77"/>
      <c r="D40" s="78"/>
      <c r="E40" s="20" t="s">
        <v>16</v>
      </c>
      <c r="F40" s="24" t="s">
        <v>32</v>
      </c>
      <c r="G40" s="24"/>
      <c r="H40" s="19" t="s">
        <v>33</v>
      </c>
      <c r="I40" s="24"/>
      <c r="J40" s="26"/>
      <c r="K40" s="24"/>
      <c r="L40" s="26" t="s">
        <v>22</v>
      </c>
      <c r="M40" s="26"/>
      <c r="N40" s="26"/>
      <c r="O40" s="26"/>
      <c r="P40" s="26"/>
      <c r="Q40" s="26"/>
      <c r="R40" s="79" t="s">
        <v>3</v>
      </c>
      <c r="S40" s="80"/>
      <c r="T40" s="12"/>
    </row>
    <row r="41" spans="1:22" s="8" customFormat="1" x14ac:dyDescent="0.3">
      <c r="A41" s="43"/>
      <c r="B41" s="43"/>
      <c r="C41" s="43"/>
      <c r="D41" s="44"/>
      <c r="E41" s="20" t="s">
        <v>19</v>
      </c>
      <c r="F41" s="38" t="s">
        <v>46</v>
      </c>
      <c r="G41" s="24" t="s">
        <v>5</v>
      </c>
      <c r="H41" s="38" t="s">
        <v>47</v>
      </c>
      <c r="I41" s="24" t="s">
        <v>18</v>
      </c>
      <c r="J41" s="26" t="s">
        <v>10</v>
      </c>
      <c r="K41" s="24" t="s">
        <v>2</v>
      </c>
      <c r="L41" s="21" t="s">
        <v>15</v>
      </c>
      <c r="M41" s="26" t="s">
        <v>27</v>
      </c>
      <c r="N41" s="26" t="s">
        <v>28</v>
      </c>
      <c r="O41" s="26" t="s">
        <v>29</v>
      </c>
      <c r="P41" s="26" t="s">
        <v>30</v>
      </c>
      <c r="Q41" s="26" t="s">
        <v>34</v>
      </c>
      <c r="R41" s="41"/>
      <c r="S41" s="42"/>
      <c r="T41" s="12"/>
    </row>
    <row r="42" spans="1:22" s="8" customFormat="1" ht="19.5" x14ac:dyDescent="0.45">
      <c r="A42" s="34"/>
      <c r="B42" s="34"/>
      <c r="C42" s="34"/>
      <c r="D42" s="35"/>
      <c r="E42" s="22" t="s">
        <v>19</v>
      </c>
      <c r="F42" s="22" t="s">
        <v>45</v>
      </c>
      <c r="G42" s="22" t="s">
        <v>8</v>
      </c>
      <c r="H42" s="22" t="s">
        <v>44</v>
      </c>
      <c r="I42" s="22" t="s">
        <v>9</v>
      </c>
      <c r="J42" s="23" t="s">
        <v>11</v>
      </c>
      <c r="K42" s="22" t="s">
        <v>0</v>
      </c>
      <c r="L42" s="23" t="s">
        <v>43</v>
      </c>
      <c r="M42" s="23" t="s">
        <v>40</v>
      </c>
      <c r="N42" s="23" t="s">
        <v>41</v>
      </c>
      <c r="O42" s="23" t="s">
        <v>42</v>
      </c>
      <c r="P42" s="23" t="s">
        <v>11</v>
      </c>
      <c r="Q42" s="22" t="s">
        <v>0</v>
      </c>
      <c r="R42" s="36"/>
      <c r="S42" s="37"/>
    </row>
    <row r="43" spans="1:22" ht="3" customHeight="1" x14ac:dyDescent="0.3">
      <c r="A43" s="75" t="s">
        <v>21</v>
      </c>
      <c r="B43" s="75"/>
      <c r="C43" s="75"/>
      <c r="D43" s="76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32"/>
      <c r="S43" s="33"/>
      <c r="V43" s="8"/>
    </row>
    <row r="44" spans="1:22" ht="15.95" customHeight="1" x14ac:dyDescent="0.3">
      <c r="A44" s="46" t="s">
        <v>52</v>
      </c>
      <c r="B44" s="46"/>
      <c r="C44" s="53"/>
      <c r="D44" s="54"/>
      <c r="E44" s="95">
        <f>SUM(E45:E49)</f>
        <v>19028613.489999998</v>
      </c>
      <c r="F44" s="95">
        <f t="shared" ref="F44:P44" si="3">SUM(F45:F49)</f>
        <v>971248.6399999999</v>
      </c>
      <c r="G44" s="95">
        <f t="shared" si="3"/>
        <v>1305543.7699999998</v>
      </c>
      <c r="H44" s="95">
        <f t="shared" si="3"/>
        <v>56170</v>
      </c>
      <c r="I44" s="95">
        <f t="shared" si="3"/>
        <v>196940</v>
      </c>
      <c r="J44" s="95">
        <f t="shared" si="3"/>
        <v>172402721.69</v>
      </c>
      <c r="K44" s="95">
        <f t="shared" si="3"/>
        <v>89828705.920000002</v>
      </c>
      <c r="L44" s="95">
        <f t="shared" si="3"/>
        <v>46922280</v>
      </c>
      <c r="M44" s="95">
        <f t="shared" si="3"/>
        <v>52947086</v>
      </c>
      <c r="N44" s="95">
        <f t="shared" si="3"/>
        <v>56746815.440000005</v>
      </c>
      <c r="O44" s="95">
        <f t="shared" si="3"/>
        <v>59370456.450000003</v>
      </c>
      <c r="P44" s="95">
        <f t="shared" si="3"/>
        <v>22508281.799999997</v>
      </c>
      <c r="Q44" s="96" t="s">
        <v>57</v>
      </c>
      <c r="R44" s="45" t="s">
        <v>89</v>
      </c>
      <c r="S44" s="47"/>
      <c r="T44" s="45"/>
      <c r="U44" s="45"/>
    </row>
    <row r="45" spans="1:22" ht="15.95" customHeight="1" x14ac:dyDescent="0.3">
      <c r="A45" s="48"/>
      <c r="B45" s="49" t="s">
        <v>90</v>
      </c>
      <c r="C45" s="39"/>
      <c r="D45" s="40"/>
      <c r="E45" s="65">
        <v>170449.83</v>
      </c>
      <c r="F45" s="65">
        <v>9907.6</v>
      </c>
      <c r="G45" s="73">
        <v>266783.52</v>
      </c>
      <c r="H45" s="73" t="s">
        <v>57</v>
      </c>
      <c r="I45" s="65">
        <v>39650</v>
      </c>
      <c r="J45" s="73">
        <v>45889869</v>
      </c>
      <c r="K45" s="65">
        <v>25834637.460000001</v>
      </c>
      <c r="L45" s="65">
        <v>14407242</v>
      </c>
      <c r="M45" s="65">
        <v>14239451</v>
      </c>
      <c r="N45" s="65">
        <v>13433379.609999999</v>
      </c>
      <c r="O45" s="65">
        <v>8041300</v>
      </c>
      <c r="P45" s="65">
        <v>6516966.9000000004</v>
      </c>
      <c r="Q45" s="73" t="s">
        <v>57</v>
      </c>
      <c r="R45" s="50"/>
      <c r="S45" s="51" t="s">
        <v>91</v>
      </c>
    </row>
    <row r="46" spans="1:22" ht="15.95" customHeight="1" x14ac:dyDescent="0.3">
      <c r="A46" s="48"/>
      <c r="B46" s="49" t="s">
        <v>92</v>
      </c>
      <c r="C46" s="39"/>
      <c r="D46" s="40"/>
      <c r="E46" s="65">
        <v>85843.21</v>
      </c>
      <c r="F46" s="65">
        <v>89271.4</v>
      </c>
      <c r="G46" s="65">
        <v>273069.43</v>
      </c>
      <c r="H46" s="73" t="s">
        <v>57</v>
      </c>
      <c r="I46" s="65">
        <v>149400</v>
      </c>
      <c r="J46" s="73">
        <v>32305863</v>
      </c>
      <c r="K46" s="73">
        <v>20297472.129999999</v>
      </c>
      <c r="L46" s="65">
        <v>8242308</v>
      </c>
      <c r="M46" s="73">
        <v>11473257</v>
      </c>
      <c r="N46" s="65">
        <v>12191918.24</v>
      </c>
      <c r="O46" s="65">
        <v>5302476.75</v>
      </c>
      <c r="P46" s="65">
        <v>4738000</v>
      </c>
      <c r="Q46" s="73" t="s">
        <v>57</v>
      </c>
      <c r="R46" s="50"/>
      <c r="S46" s="51" t="s">
        <v>93</v>
      </c>
    </row>
    <row r="47" spans="1:22" ht="15.95" customHeight="1" x14ac:dyDescent="0.3">
      <c r="A47" s="48"/>
      <c r="B47" s="49" t="s">
        <v>94</v>
      </c>
      <c r="C47" s="39"/>
      <c r="D47" s="40"/>
      <c r="E47" s="65">
        <v>171493.32</v>
      </c>
      <c r="F47" s="65">
        <v>152225.79999999999</v>
      </c>
      <c r="G47" s="65">
        <v>124875.26</v>
      </c>
      <c r="H47" s="65">
        <v>56170</v>
      </c>
      <c r="I47" s="65">
        <v>270</v>
      </c>
      <c r="J47" s="65">
        <v>9372841</v>
      </c>
      <c r="K47" s="65">
        <v>14084094.18</v>
      </c>
      <c r="L47" s="65">
        <v>4597764</v>
      </c>
      <c r="M47" s="65">
        <v>5671720</v>
      </c>
      <c r="N47" s="65">
        <v>6183988.4900000002</v>
      </c>
      <c r="O47" s="65">
        <v>2875600</v>
      </c>
      <c r="P47" s="65">
        <v>709000</v>
      </c>
      <c r="Q47" s="73" t="s">
        <v>57</v>
      </c>
      <c r="R47" s="50"/>
      <c r="S47" s="51" t="s">
        <v>95</v>
      </c>
    </row>
    <row r="48" spans="1:22" ht="15.95" customHeight="1" x14ac:dyDescent="0.3">
      <c r="A48" s="48"/>
      <c r="B48" s="49" t="s">
        <v>96</v>
      </c>
      <c r="C48" s="14"/>
      <c r="D48" s="15"/>
      <c r="E48" s="65">
        <v>327037.28999999998</v>
      </c>
      <c r="F48" s="65">
        <v>713693.84</v>
      </c>
      <c r="G48" s="65">
        <v>475064.63</v>
      </c>
      <c r="H48" s="73" t="s">
        <v>57</v>
      </c>
      <c r="I48" s="65">
        <v>7520</v>
      </c>
      <c r="J48" s="73">
        <v>62543711</v>
      </c>
      <c r="K48" s="65">
        <v>29612502.149999999</v>
      </c>
      <c r="L48" s="65">
        <v>13015970</v>
      </c>
      <c r="M48" s="65">
        <v>14739659</v>
      </c>
      <c r="N48" s="65">
        <v>18425596.969999999</v>
      </c>
      <c r="O48" s="65">
        <v>32259579.699999999</v>
      </c>
      <c r="P48" s="65">
        <v>6566000</v>
      </c>
      <c r="Q48" s="73" t="s">
        <v>57</v>
      </c>
      <c r="R48" s="50"/>
      <c r="S48" s="51" t="s">
        <v>97</v>
      </c>
    </row>
    <row r="49" spans="1:19" ht="15.95" customHeight="1" x14ac:dyDescent="0.3">
      <c r="A49" s="48"/>
      <c r="B49" s="49" t="s">
        <v>98</v>
      </c>
      <c r="C49" s="14"/>
      <c r="D49" s="15"/>
      <c r="E49" s="65">
        <v>18273789.84</v>
      </c>
      <c r="F49" s="65">
        <v>6150</v>
      </c>
      <c r="G49" s="65">
        <v>165750.93</v>
      </c>
      <c r="H49" s="73" t="s">
        <v>57</v>
      </c>
      <c r="I49" s="65">
        <v>100</v>
      </c>
      <c r="J49" s="73">
        <v>22290437.690000001</v>
      </c>
      <c r="K49" s="73" t="s">
        <v>57</v>
      </c>
      <c r="L49" s="65">
        <v>6658996</v>
      </c>
      <c r="M49" s="65">
        <v>6822999</v>
      </c>
      <c r="N49" s="65">
        <v>6511932.1299999999</v>
      </c>
      <c r="O49" s="65">
        <v>10891500</v>
      </c>
      <c r="P49" s="65">
        <v>3978314.9</v>
      </c>
      <c r="Q49" s="73" t="s">
        <v>57</v>
      </c>
      <c r="R49" s="50"/>
      <c r="S49" s="51" t="s">
        <v>99</v>
      </c>
    </row>
    <row r="50" spans="1:19" ht="3" customHeight="1" x14ac:dyDescent="0.3">
      <c r="A50" s="48"/>
      <c r="B50" s="49"/>
      <c r="C50" s="14"/>
      <c r="D50" s="1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73" t="s">
        <v>57</v>
      </c>
      <c r="R50" s="50"/>
      <c r="S50" s="51"/>
    </row>
    <row r="51" spans="1:19" ht="15.95" customHeight="1" x14ac:dyDescent="0.3">
      <c r="A51" s="46" t="s">
        <v>53</v>
      </c>
      <c r="B51" s="46"/>
      <c r="C51" s="14"/>
      <c r="D51" s="15"/>
      <c r="E51" s="65">
        <f>SUM(E52:E55)</f>
        <v>15735124.17</v>
      </c>
      <c r="F51" s="65">
        <f t="shared" ref="F51:P51" si="4">SUM(F52:F55)</f>
        <v>1194678.45</v>
      </c>
      <c r="G51" s="65">
        <f t="shared" si="4"/>
        <v>826896.89</v>
      </c>
      <c r="H51" s="65">
        <f t="shared" si="4"/>
        <v>630196</v>
      </c>
      <c r="I51" s="65">
        <f t="shared" si="4"/>
        <v>120477</v>
      </c>
      <c r="J51" s="65">
        <f t="shared" si="4"/>
        <v>69584158</v>
      </c>
      <c r="K51" s="65">
        <f t="shared" si="4"/>
        <v>44132428.039999999</v>
      </c>
      <c r="L51" s="65">
        <f t="shared" si="4"/>
        <v>17244315.5</v>
      </c>
      <c r="M51" s="65">
        <f t="shared" si="4"/>
        <v>38107812.700000003</v>
      </c>
      <c r="N51" s="65">
        <f t="shared" si="4"/>
        <v>29311459.02</v>
      </c>
      <c r="O51" s="65">
        <f t="shared" si="4"/>
        <v>24117751.93</v>
      </c>
      <c r="P51" s="65">
        <f t="shared" si="4"/>
        <v>9324769.5199999996</v>
      </c>
      <c r="Q51" s="73" t="s">
        <v>57</v>
      </c>
      <c r="R51" s="55" t="s">
        <v>100</v>
      </c>
      <c r="S51" s="47"/>
    </row>
    <row r="52" spans="1:19" ht="15.95" customHeight="1" x14ac:dyDescent="0.3">
      <c r="A52" s="48"/>
      <c r="B52" s="49" t="s">
        <v>101</v>
      </c>
      <c r="C52" s="14"/>
      <c r="D52" s="15"/>
      <c r="E52" s="65">
        <v>15279979.15</v>
      </c>
      <c r="F52" s="65">
        <v>397894.25</v>
      </c>
      <c r="G52" s="65">
        <v>295966.94</v>
      </c>
      <c r="H52" s="65">
        <v>89140</v>
      </c>
      <c r="I52" s="65">
        <v>740</v>
      </c>
      <c r="J52" s="65">
        <v>13225212</v>
      </c>
      <c r="K52" s="73" t="s">
        <v>57</v>
      </c>
      <c r="L52" s="65">
        <v>2765700.5</v>
      </c>
      <c r="M52" s="65">
        <v>11069129</v>
      </c>
      <c r="N52" s="65">
        <v>7807038.8499999996</v>
      </c>
      <c r="O52" s="65">
        <v>3756800</v>
      </c>
      <c r="P52" s="97">
        <v>1053299.2</v>
      </c>
      <c r="Q52" s="73" t="s">
        <v>57</v>
      </c>
      <c r="R52" s="50"/>
      <c r="S52" s="51" t="s">
        <v>102</v>
      </c>
    </row>
    <row r="53" spans="1:19" ht="15.95" customHeight="1" x14ac:dyDescent="0.3">
      <c r="A53" s="48"/>
      <c r="B53" s="49" t="s">
        <v>103</v>
      </c>
      <c r="C53" s="14"/>
      <c r="D53" s="15"/>
      <c r="E53" s="65">
        <v>133032.12</v>
      </c>
      <c r="F53" s="65">
        <v>62401.4</v>
      </c>
      <c r="G53" s="73" t="s">
        <v>57</v>
      </c>
      <c r="H53" s="73" t="s">
        <v>57</v>
      </c>
      <c r="I53" s="65">
        <v>800</v>
      </c>
      <c r="J53" s="65">
        <v>12559115</v>
      </c>
      <c r="K53" s="65">
        <v>14119872.279999999</v>
      </c>
      <c r="L53" s="65">
        <v>3437664</v>
      </c>
      <c r="M53" s="65">
        <v>7579174</v>
      </c>
      <c r="N53" s="65">
        <v>4146678.4</v>
      </c>
      <c r="O53" s="65">
        <v>7071688</v>
      </c>
      <c r="P53" s="65">
        <v>507000</v>
      </c>
      <c r="Q53" s="73" t="s">
        <v>57</v>
      </c>
      <c r="R53" s="50"/>
      <c r="S53" s="51" t="s">
        <v>104</v>
      </c>
    </row>
    <row r="54" spans="1:19" ht="15.95" customHeight="1" x14ac:dyDescent="0.3">
      <c r="A54" s="48"/>
      <c r="B54" s="49" t="s">
        <v>105</v>
      </c>
      <c r="C54" s="14"/>
      <c r="D54" s="15"/>
      <c r="E54" s="65">
        <v>190915.07</v>
      </c>
      <c r="F54" s="65">
        <v>378232</v>
      </c>
      <c r="G54" s="65">
        <v>201800.09</v>
      </c>
      <c r="H54" s="65">
        <v>541056</v>
      </c>
      <c r="I54" s="65">
        <v>857</v>
      </c>
      <c r="J54" s="73">
        <v>20245806</v>
      </c>
      <c r="K54" s="65">
        <v>13873565.869999999</v>
      </c>
      <c r="L54" s="65">
        <v>4651263</v>
      </c>
      <c r="M54" s="65">
        <v>10203909.699999999</v>
      </c>
      <c r="N54" s="65">
        <v>8958849.8399999999</v>
      </c>
      <c r="O54" s="65">
        <v>2514863.9300000002</v>
      </c>
      <c r="P54" s="65">
        <v>4093000</v>
      </c>
      <c r="Q54" s="73" t="s">
        <v>57</v>
      </c>
      <c r="R54" s="50"/>
      <c r="S54" s="51" t="s">
        <v>106</v>
      </c>
    </row>
    <row r="55" spans="1:19" ht="15.95" customHeight="1" x14ac:dyDescent="0.3">
      <c r="A55" s="48"/>
      <c r="B55" s="49" t="s">
        <v>107</v>
      </c>
      <c r="C55" s="14"/>
      <c r="D55" s="15"/>
      <c r="E55" s="65">
        <v>131197.82999999999</v>
      </c>
      <c r="F55" s="65">
        <v>356150.8</v>
      </c>
      <c r="G55" s="65">
        <v>329129.86</v>
      </c>
      <c r="H55" s="73" t="s">
        <v>57</v>
      </c>
      <c r="I55" s="65">
        <v>118080</v>
      </c>
      <c r="J55" s="65">
        <v>23554025</v>
      </c>
      <c r="K55" s="65">
        <v>16138989.890000001</v>
      </c>
      <c r="L55" s="65">
        <v>6389688</v>
      </c>
      <c r="M55" s="65">
        <v>9255600</v>
      </c>
      <c r="N55" s="65">
        <v>8398891.9299999997</v>
      </c>
      <c r="O55" s="65">
        <v>10774400</v>
      </c>
      <c r="P55" s="65">
        <v>3671470.32</v>
      </c>
      <c r="Q55" s="73" t="s">
        <v>57</v>
      </c>
      <c r="R55" s="50"/>
      <c r="S55" s="50" t="s">
        <v>108</v>
      </c>
    </row>
    <row r="56" spans="1:19" ht="3" customHeight="1" x14ac:dyDescent="0.3">
      <c r="A56" s="51"/>
      <c r="B56" s="52"/>
      <c r="C56" s="14"/>
      <c r="D56" s="1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50"/>
      <c r="S56" s="50"/>
    </row>
    <row r="57" spans="1:19" ht="15.95" customHeight="1" x14ac:dyDescent="0.3">
      <c r="A57" s="46" t="s">
        <v>54</v>
      </c>
      <c r="B57" s="46"/>
      <c r="C57" s="14"/>
      <c r="D57" s="15"/>
      <c r="E57" s="96">
        <f>SUM(E58:E63)</f>
        <v>55562965.920000002</v>
      </c>
      <c r="F57" s="96">
        <f t="shared" ref="F57:Q57" si="5">SUM(F58:F63)</f>
        <v>2212682.5300000003</v>
      </c>
      <c r="G57" s="96">
        <f t="shared" si="5"/>
        <v>1197690.32</v>
      </c>
      <c r="H57" s="96">
        <f t="shared" si="5"/>
        <v>412601</v>
      </c>
      <c r="I57" s="96">
        <f t="shared" si="5"/>
        <v>327970</v>
      </c>
      <c r="J57" s="96">
        <f t="shared" si="5"/>
        <v>145040886.24000001</v>
      </c>
      <c r="K57" s="96">
        <f t="shared" si="5"/>
        <v>34706718.539999999</v>
      </c>
      <c r="L57" s="96">
        <f t="shared" si="5"/>
        <v>34499975.100000001</v>
      </c>
      <c r="M57" s="96">
        <f t="shared" si="5"/>
        <v>51880254</v>
      </c>
      <c r="N57" s="96">
        <f t="shared" si="5"/>
        <v>53741900.370000005</v>
      </c>
      <c r="O57" s="96">
        <f t="shared" si="5"/>
        <v>46864712.649999999</v>
      </c>
      <c r="P57" s="96">
        <f t="shared" si="5"/>
        <v>19903363.390000001</v>
      </c>
      <c r="Q57" s="96">
        <f t="shared" si="5"/>
        <v>58000</v>
      </c>
      <c r="R57" s="45" t="s">
        <v>109</v>
      </c>
      <c r="S57" s="47"/>
    </row>
    <row r="58" spans="1:19" ht="15.95" customHeight="1" x14ac:dyDescent="0.3">
      <c r="A58" s="51"/>
      <c r="B58" s="52" t="s">
        <v>110</v>
      </c>
      <c r="C58" s="14"/>
      <c r="D58" s="14"/>
      <c r="E58" s="65">
        <v>18679744.780000001</v>
      </c>
      <c r="F58" s="65">
        <v>237292</v>
      </c>
      <c r="G58" s="65">
        <v>129995.13</v>
      </c>
      <c r="H58" s="73" t="s">
        <v>57</v>
      </c>
      <c r="I58" s="73" t="s">
        <v>57</v>
      </c>
      <c r="J58" s="65">
        <v>21493783</v>
      </c>
      <c r="K58" s="73" t="s">
        <v>57</v>
      </c>
      <c r="L58" s="65">
        <v>803306</v>
      </c>
      <c r="M58" s="65">
        <v>7745925</v>
      </c>
      <c r="N58" s="65">
        <v>11372519.529999999</v>
      </c>
      <c r="O58" s="65">
        <v>8929262.5500000007</v>
      </c>
      <c r="P58" s="65">
        <v>4533000</v>
      </c>
      <c r="Q58" s="73" t="s">
        <v>57</v>
      </c>
      <c r="R58" s="50"/>
      <c r="S58" s="51" t="s">
        <v>111</v>
      </c>
    </row>
    <row r="59" spans="1:19" ht="15.95" customHeight="1" x14ac:dyDescent="0.3">
      <c r="A59" s="51"/>
      <c r="B59" s="52" t="s">
        <v>112</v>
      </c>
      <c r="E59" s="65">
        <v>13100752.66</v>
      </c>
      <c r="F59" s="65">
        <v>322514.53000000003</v>
      </c>
      <c r="G59" s="65">
        <v>161837.82999999999</v>
      </c>
      <c r="H59" s="73">
        <v>103896</v>
      </c>
      <c r="I59" s="73" t="s">
        <v>57</v>
      </c>
      <c r="J59" s="65">
        <v>8128193</v>
      </c>
      <c r="K59" s="73" t="s">
        <v>57</v>
      </c>
      <c r="L59" s="65">
        <v>3668919</v>
      </c>
      <c r="M59" s="65">
        <v>6740610</v>
      </c>
      <c r="N59" s="65">
        <v>4682795.7699999996</v>
      </c>
      <c r="O59" s="65">
        <v>2576290</v>
      </c>
      <c r="P59" s="65">
        <v>1368111.88</v>
      </c>
      <c r="Q59" s="65">
        <v>20000</v>
      </c>
      <c r="R59" s="50"/>
      <c r="S59" s="51" t="s">
        <v>113</v>
      </c>
    </row>
    <row r="60" spans="1:19" ht="15.95" customHeight="1" x14ac:dyDescent="0.3">
      <c r="A60" s="51"/>
      <c r="B60" s="52" t="s">
        <v>114</v>
      </c>
      <c r="E60" s="65">
        <v>95311.25</v>
      </c>
      <c r="F60" s="65">
        <v>1173255</v>
      </c>
      <c r="G60" s="65">
        <v>167172.71</v>
      </c>
      <c r="H60" s="73" t="s">
        <v>57</v>
      </c>
      <c r="I60" s="65">
        <v>215250</v>
      </c>
      <c r="J60" s="65">
        <v>40050002.240000002</v>
      </c>
      <c r="K60" s="73" t="s">
        <v>57</v>
      </c>
      <c r="L60" s="65">
        <v>7035425</v>
      </c>
      <c r="M60" s="65">
        <v>8257774</v>
      </c>
      <c r="N60" s="65">
        <v>9209026.1500000004</v>
      </c>
      <c r="O60" s="65">
        <v>5980188</v>
      </c>
      <c r="P60" s="65">
        <v>3233000</v>
      </c>
      <c r="Q60" s="65">
        <v>19000</v>
      </c>
      <c r="R60" s="50"/>
      <c r="S60" s="50" t="s">
        <v>115</v>
      </c>
    </row>
    <row r="61" spans="1:19" ht="15.95" customHeight="1" x14ac:dyDescent="0.3">
      <c r="A61" s="51"/>
      <c r="B61" s="52" t="s">
        <v>116</v>
      </c>
      <c r="E61" s="65">
        <v>42923.5</v>
      </c>
      <c r="F61" s="65">
        <v>150559</v>
      </c>
      <c r="G61" s="65">
        <v>367132.61</v>
      </c>
      <c r="H61" s="73">
        <v>287088</v>
      </c>
      <c r="I61" s="65">
        <v>112050</v>
      </c>
      <c r="J61" s="65">
        <v>30900341</v>
      </c>
      <c r="K61" s="65">
        <v>20077251.43</v>
      </c>
      <c r="L61" s="65">
        <v>7593644</v>
      </c>
      <c r="M61" s="65">
        <v>12080266</v>
      </c>
      <c r="N61" s="65">
        <v>12125888.220000001</v>
      </c>
      <c r="O61" s="65">
        <v>8591682.0999999996</v>
      </c>
      <c r="P61" s="65">
        <v>4609244.1500000004</v>
      </c>
      <c r="Q61" s="65">
        <v>19000</v>
      </c>
      <c r="R61" s="50"/>
      <c r="S61" s="51" t="s">
        <v>117</v>
      </c>
    </row>
    <row r="62" spans="1:19" ht="15.95" customHeight="1" x14ac:dyDescent="0.3">
      <c r="A62" s="51"/>
      <c r="B62" s="52" t="s">
        <v>118</v>
      </c>
      <c r="E62" s="65">
        <v>23581309.620000001</v>
      </c>
      <c r="F62" s="65">
        <v>213124</v>
      </c>
      <c r="G62" s="65">
        <v>268314.23999999999</v>
      </c>
      <c r="H62" s="73" t="s">
        <v>57</v>
      </c>
      <c r="I62" s="65">
        <v>250</v>
      </c>
      <c r="J62" s="65">
        <v>32656452</v>
      </c>
      <c r="K62" s="73" t="s">
        <v>57</v>
      </c>
      <c r="L62" s="65">
        <v>10164947</v>
      </c>
      <c r="M62" s="65">
        <v>11253106</v>
      </c>
      <c r="N62" s="65">
        <v>10562142.029999999</v>
      </c>
      <c r="O62" s="65">
        <v>15250790</v>
      </c>
      <c r="P62" s="65">
        <v>4410007.3600000003</v>
      </c>
      <c r="Q62" s="73" t="s">
        <v>57</v>
      </c>
      <c r="R62" s="50"/>
      <c r="S62" s="51" t="s">
        <v>119</v>
      </c>
    </row>
    <row r="63" spans="1:19" ht="15.95" customHeight="1" x14ac:dyDescent="0.3">
      <c r="A63" s="51"/>
      <c r="B63" s="52" t="s">
        <v>120</v>
      </c>
      <c r="E63" s="65">
        <v>62924.11</v>
      </c>
      <c r="F63" s="65">
        <v>115938</v>
      </c>
      <c r="G63" s="65">
        <v>103237.8</v>
      </c>
      <c r="H63" s="73">
        <v>21617</v>
      </c>
      <c r="I63" s="65">
        <v>420</v>
      </c>
      <c r="J63" s="65">
        <v>11812115</v>
      </c>
      <c r="K63" s="65">
        <v>14629467.109999999</v>
      </c>
      <c r="L63" s="65">
        <v>5233734.0999999996</v>
      </c>
      <c r="M63" s="65">
        <v>5802573</v>
      </c>
      <c r="N63" s="65">
        <v>5789528.6699999999</v>
      </c>
      <c r="O63" s="65">
        <v>5536500</v>
      </c>
      <c r="P63" s="65">
        <v>1750000</v>
      </c>
      <c r="Q63" s="73" t="s">
        <v>57</v>
      </c>
      <c r="R63" s="50"/>
      <c r="S63" s="50" t="s">
        <v>121</v>
      </c>
    </row>
    <row r="64" spans="1:19" x14ac:dyDescent="0.3">
      <c r="L64" s="63"/>
      <c r="N64" s="62"/>
    </row>
    <row r="65" spans="1:22" ht="3" customHeight="1" x14ac:dyDescent="0.3">
      <c r="A65" s="51"/>
      <c r="B65" s="52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</row>
    <row r="66" spans="1:22" ht="3" customHeight="1" x14ac:dyDescent="0.3">
      <c r="A66" s="51"/>
      <c r="B66" s="51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</row>
    <row r="67" spans="1:22" s="1" customFormat="1" x14ac:dyDescent="0.3">
      <c r="B67" s="2" t="s">
        <v>1</v>
      </c>
      <c r="C67" s="3">
        <v>19.3</v>
      </c>
      <c r="D67" s="2" t="s">
        <v>87</v>
      </c>
      <c r="P67" s="64"/>
      <c r="V67" s="7"/>
    </row>
    <row r="68" spans="1:22" s="4" customFormat="1" x14ac:dyDescent="0.3">
      <c r="B68" s="1" t="s">
        <v>24</v>
      </c>
      <c r="C68" s="3">
        <v>19.3</v>
      </c>
      <c r="D68" s="5" t="s">
        <v>26</v>
      </c>
      <c r="V68" s="1"/>
    </row>
    <row r="69" spans="1:22" s="4" customFormat="1" x14ac:dyDescent="0.3">
      <c r="B69" s="1"/>
      <c r="C69" s="3"/>
      <c r="D69" s="5" t="s">
        <v>88</v>
      </c>
    </row>
    <row r="70" spans="1:22" s="4" customFormat="1" ht="15" customHeight="1" x14ac:dyDescent="0.3">
      <c r="B70" s="1"/>
      <c r="C70" s="3"/>
      <c r="D70" s="5"/>
      <c r="S70" s="6" t="s">
        <v>25</v>
      </c>
    </row>
    <row r="71" spans="1:22" ht="6" customHeight="1" x14ac:dyDescent="0.3">
      <c r="V71" s="4"/>
    </row>
    <row r="72" spans="1:22" s="8" customFormat="1" ht="21" x14ac:dyDescent="0.45">
      <c r="A72" s="27"/>
      <c r="B72" s="28"/>
      <c r="C72" s="28"/>
      <c r="D72" s="29"/>
      <c r="E72" s="81" t="s">
        <v>12</v>
      </c>
      <c r="F72" s="82"/>
      <c r="G72" s="82"/>
      <c r="H72" s="82"/>
      <c r="I72" s="82"/>
      <c r="J72" s="82"/>
      <c r="K72" s="83"/>
      <c r="L72" s="84" t="s">
        <v>13</v>
      </c>
      <c r="M72" s="85"/>
      <c r="N72" s="85"/>
      <c r="O72" s="85"/>
      <c r="P72" s="85"/>
      <c r="Q72" s="85"/>
      <c r="R72" s="30" t="s">
        <v>21</v>
      </c>
      <c r="S72" s="31"/>
      <c r="V72" s="7"/>
    </row>
    <row r="73" spans="1:22" s="8" customFormat="1" ht="21.75" customHeight="1" x14ac:dyDescent="0.3">
      <c r="E73" s="86" t="s">
        <v>7</v>
      </c>
      <c r="F73" s="87"/>
      <c r="G73" s="87"/>
      <c r="H73" s="87"/>
      <c r="I73" s="87"/>
      <c r="J73" s="87"/>
      <c r="K73" s="88"/>
      <c r="L73" s="89" t="s">
        <v>14</v>
      </c>
      <c r="M73" s="90"/>
      <c r="N73" s="90"/>
      <c r="O73" s="90"/>
      <c r="P73" s="90"/>
      <c r="Q73" s="91"/>
      <c r="R73" s="79" t="s">
        <v>39</v>
      </c>
      <c r="S73" s="92"/>
    </row>
    <row r="74" spans="1:22" s="8" customFormat="1" x14ac:dyDescent="0.3">
      <c r="A74" s="77" t="s">
        <v>37</v>
      </c>
      <c r="B74" s="77"/>
      <c r="C74" s="77"/>
      <c r="D74" s="78"/>
      <c r="E74" s="24"/>
      <c r="F74" s="24" t="s">
        <v>17</v>
      </c>
      <c r="G74" s="24"/>
      <c r="H74" s="24"/>
      <c r="I74" s="24"/>
      <c r="J74" s="11"/>
      <c r="K74" s="25"/>
      <c r="L74" s="26"/>
      <c r="M74" s="26"/>
      <c r="N74" s="26"/>
      <c r="O74" s="26"/>
      <c r="P74" s="26"/>
      <c r="Q74" s="26"/>
      <c r="R74" s="79" t="s">
        <v>38</v>
      </c>
      <c r="S74" s="80"/>
      <c r="T74" s="12"/>
    </row>
    <row r="75" spans="1:22" s="8" customFormat="1" x14ac:dyDescent="0.3">
      <c r="A75" s="77" t="s">
        <v>35</v>
      </c>
      <c r="B75" s="77"/>
      <c r="C75" s="77"/>
      <c r="D75" s="78"/>
      <c r="E75" s="24" t="s">
        <v>4</v>
      </c>
      <c r="F75" s="24" t="s">
        <v>31</v>
      </c>
      <c r="G75" s="24"/>
      <c r="H75" s="24" t="s">
        <v>6</v>
      </c>
      <c r="I75" s="24"/>
      <c r="J75" s="26"/>
      <c r="K75" s="24"/>
      <c r="L75" s="26"/>
      <c r="M75" s="26"/>
      <c r="N75" s="26"/>
      <c r="O75" s="26"/>
      <c r="P75" s="26"/>
      <c r="Q75" s="26"/>
      <c r="R75" s="79" t="s">
        <v>20</v>
      </c>
      <c r="S75" s="80"/>
      <c r="T75" s="12"/>
    </row>
    <row r="76" spans="1:22" s="8" customFormat="1" x14ac:dyDescent="0.3">
      <c r="A76" s="77" t="s">
        <v>36</v>
      </c>
      <c r="B76" s="77"/>
      <c r="C76" s="77"/>
      <c r="D76" s="78"/>
      <c r="E76" s="20" t="s">
        <v>16</v>
      </c>
      <c r="F76" s="24" t="s">
        <v>32</v>
      </c>
      <c r="G76" s="24"/>
      <c r="H76" s="19" t="s">
        <v>33</v>
      </c>
      <c r="I76" s="24"/>
      <c r="J76" s="26"/>
      <c r="K76" s="24"/>
      <c r="L76" s="26" t="s">
        <v>22</v>
      </c>
      <c r="M76" s="26"/>
      <c r="N76" s="26"/>
      <c r="O76" s="26"/>
      <c r="P76" s="26"/>
      <c r="Q76" s="26"/>
      <c r="R76" s="79" t="s">
        <v>3</v>
      </c>
      <c r="S76" s="80"/>
      <c r="T76" s="12"/>
    </row>
    <row r="77" spans="1:22" s="8" customFormat="1" x14ac:dyDescent="0.3">
      <c r="A77" s="43"/>
      <c r="B77" s="43"/>
      <c r="C77" s="43"/>
      <c r="D77" s="44"/>
      <c r="E77" s="20" t="s">
        <v>19</v>
      </c>
      <c r="F77" s="38" t="s">
        <v>46</v>
      </c>
      <c r="G77" s="24" t="s">
        <v>5</v>
      </c>
      <c r="H77" s="38" t="s">
        <v>47</v>
      </c>
      <c r="I77" s="24" t="s">
        <v>18</v>
      </c>
      <c r="J77" s="26" t="s">
        <v>10</v>
      </c>
      <c r="K77" s="24" t="s">
        <v>2</v>
      </c>
      <c r="L77" s="21" t="s">
        <v>15</v>
      </c>
      <c r="M77" s="26" t="s">
        <v>27</v>
      </c>
      <c r="N77" s="26" t="s">
        <v>28</v>
      </c>
      <c r="O77" s="26" t="s">
        <v>29</v>
      </c>
      <c r="P77" s="26" t="s">
        <v>30</v>
      </c>
      <c r="Q77" s="26" t="s">
        <v>34</v>
      </c>
      <c r="R77" s="41"/>
      <c r="S77" s="42"/>
      <c r="T77" s="12"/>
    </row>
    <row r="78" spans="1:22" s="8" customFormat="1" ht="19.5" x14ac:dyDescent="0.45">
      <c r="A78" s="34"/>
      <c r="B78" s="34"/>
      <c r="C78" s="34"/>
      <c r="D78" s="35"/>
      <c r="E78" s="22" t="s">
        <v>19</v>
      </c>
      <c r="F78" s="22" t="s">
        <v>45</v>
      </c>
      <c r="G78" s="22" t="s">
        <v>8</v>
      </c>
      <c r="H78" s="22" t="s">
        <v>44</v>
      </c>
      <c r="I78" s="22" t="s">
        <v>9</v>
      </c>
      <c r="J78" s="23" t="s">
        <v>11</v>
      </c>
      <c r="K78" s="22" t="s">
        <v>0</v>
      </c>
      <c r="L78" s="23" t="s">
        <v>43</v>
      </c>
      <c r="M78" s="23" t="s">
        <v>40</v>
      </c>
      <c r="N78" s="23" t="s">
        <v>41</v>
      </c>
      <c r="O78" s="23" t="s">
        <v>42</v>
      </c>
      <c r="P78" s="23" t="s">
        <v>11</v>
      </c>
      <c r="Q78" s="22" t="s">
        <v>0</v>
      </c>
      <c r="R78" s="36"/>
      <c r="S78" s="37"/>
    </row>
    <row r="79" spans="1:22" ht="3" customHeight="1" x14ac:dyDescent="0.3">
      <c r="A79" s="75" t="s">
        <v>21</v>
      </c>
      <c r="B79" s="75"/>
      <c r="C79" s="75"/>
      <c r="D79" s="76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32"/>
      <c r="S79" s="33"/>
      <c r="V79" s="8"/>
    </row>
    <row r="80" spans="1:22" ht="15.95" customHeight="1" x14ac:dyDescent="0.3">
      <c r="A80" s="46" t="s">
        <v>55</v>
      </c>
      <c r="C80" s="53"/>
      <c r="D80" s="54"/>
      <c r="E80" s="95">
        <f t="shared" ref="E80:K80" si="6">SUM(E81:E94)</f>
        <v>806804.44</v>
      </c>
      <c r="F80" s="95">
        <f t="shared" si="6"/>
        <v>560445.29000000015</v>
      </c>
      <c r="G80" s="95">
        <f t="shared" si="6"/>
        <v>3392073.7600000002</v>
      </c>
      <c r="H80" s="95">
        <f t="shared" si="6"/>
        <v>265360</v>
      </c>
      <c r="I80" s="95">
        <f t="shared" si="6"/>
        <v>191600.83000000002</v>
      </c>
      <c r="J80" s="95">
        <f t="shared" si="6"/>
        <v>235424276.60999998</v>
      </c>
      <c r="K80" s="95">
        <f t="shared" si="6"/>
        <v>208182033.09999996</v>
      </c>
      <c r="L80" s="95">
        <f t="shared" ref="L80" si="7">SUM(L81:L94)</f>
        <v>82257571.600000009</v>
      </c>
      <c r="M80" s="95">
        <f t="shared" ref="M80" si="8">SUM(M81:M94)</f>
        <v>108534355.09</v>
      </c>
      <c r="N80" s="95">
        <f t="shared" ref="N80" si="9">SUM(N81:N94)</f>
        <v>90773907.559999987</v>
      </c>
      <c r="O80" s="95">
        <f t="shared" ref="O80" si="10">SUM(O81:O94)</f>
        <v>76168174.689999998</v>
      </c>
      <c r="P80" s="95">
        <f t="shared" ref="P80" si="11">SUM(P81:P94)</f>
        <v>31340456.27</v>
      </c>
      <c r="Q80" s="95">
        <f t="shared" ref="Q80" si="12">SUM(Q81:Q94)</f>
        <v>7021424.5300000003</v>
      </c>
      <c r="R80" s="45" t="s">
        <v>122</v>
      </c>
      <c r="S80" s="47"/>
      <c r="T80" s="45"/>
      <c r="U80" s="45"/>
    </row>
    <row r="81" spans="1:19" ht="15.95" customHeight="1" x14ac:dyDescent="0.3">
      <c r="A81" s="51"/>
      <c r="B81" s="52" t="s">
        <v>123</v>
      </c>
      <c r="C81" s="39"/>
      <c r="D81" s="40"/>
      <c r="E81" s="65">
        <v>87676.84</v>
      </c>
      <c r="F81" s="65">
        <v>76350</v>
      </c>
      <c r="G81" s="65">
        <v>459178.82</v>
      </c>
      <c r="H81" s="73" t="s">
        <v>57</v>
      </c>
      <c r="I81" s="73" t="s">
        <v>57</v>
      </c>
      <c r="J81" s="65">
        <v>21913481</v>
      </c>
      <c r="K81" s="65">
        <v>16391568.300000001</v>
      </c>
      <c r="L81" s="65">
        <v>7361085</v>
      </c>
      <c r="M81" s="65">
        <v>7102210</v>
      </c>
      <c r="N81" s="65">
        <v>5308906.93</v>
      </c>
      <c r="O81" s="65">
        <v>3331800</v>
      </c>
      <c r="P81" s="65">
        <v>3363000</v>
      </c>
      <c r="Q81" s="65" t="s">
        <v>57</v>
      </c>
      <c r="R81" s="50"/>
      <c r="S81" s="51" t="s">
        <v>124</v>
      </c>
    </row>
    <row r="82" spans="1:19" ht="15.95" customHeight="1" x14ac:dyDescent="0.3">
      <c r="A82" s="51"/>
      <c r="B82" s="52" t="s">
        <v>125</v>
      </c>
      <c r="C82" s="39"/>
      <c r="D82" s="40"/>
      <c r="E82" s="65">
        <v>55637.19</v>
      </c>
      <c r="F82" s="65">
        <v>83678.25</v>
      </c>
      <c r="G82" s="65">
        <v>255605.64</v>
      </c>
      <c r="H82" s="73" t="s">
        <v>57</v>
      </c>
      <c r="I82" s="65">
        <v>4550</v>
      </c>
      <c r="J82" s="65">
        <f>19404887+4982444</f>
        <v>24387331</v>
      </c>
      <c r="K82" s="65">
        <v>17472205.579999998</v>
      </c>
      <c r="L82" s="65">
        <v>8454833</v>
      </c>
      <c r="M82" s="65">
        <v>7860126</v>
      </c>
      <c r="N82" s="65">
        <v>7390610.04</v>
      </c>
      <c r="O82" s="65">
        <v>9874414</v>
      </c>
      <c r="P82" s="65">
        <v>2501000</v>
      </c>
      <c r="Q82" s="65" t="s">
        <v>57</v>
      </c>
      <c r="R82" s="50"/>
      <c r="S82" s="51" t="s">
        <v>126</v>
      </c>
    </row>
    <row r="83" spans="1:19" ht="15.95" customHeight="1" x14ac:dyDescent="0.3">
      <c r="A83" s="51"/>
      <c r="B83" s="52" t="s">
        <v>127</v>
      </c>
      <c r="C83" s="39"/>
      <c r="D83" s="40"/>
      <c r="E83" s="65">
        <v>49989.75</v>
      </c>
      <c r="F83" s="65">
        <v>6553.54</v>
      </c>
      <c r="G83" s="65">
        <v>264639.96000000002</v>
      </c>
      <c r="H83" s="73" t="s">
        <v>57</v>
      </c>
      <c r="I83" s="65">
        <v>10779</v>
      </c>
      <c r="J83" s="65">
        <v>16416724</v>
      </c>
      <c r="K83" s="65">
        <v>14992069.15</v>
      </c>
      <c r="L83" s="65">
        <v>6323228</v>
      </c>
      <c r="M83" s="65">
        <v>8648275</v>
      </c>
      <c r="N83" s="65">
        <v>5273960.72</v>
      </c>
      <c r="O83" s="65">
        <v>3829986.58</v>
      </c>
      <c r="P83" s="65">
        <v>2232000</v>
      </c>
      <c r="Q83" s="65" t="s">
        <v>57</v>
      </c>
      <c r="R83" s="50"/>
      <c r="S83" s="50" t="s">
        <v>128</v>
      </c>
    </row>
    <row r="84" spans="1:19" ht="15.95" customHeight="1" x14ac:dyDescent="0.3">
      <c r="A84" s="51"/>
      <c r="B84" s="52" t="s">
        <v>129</v>
      </c>
      <c r="C84" s="14"/>
      <c r="D84" s="15"/>
      <c r="E84" s="65">
        <v>33554.81</v>
      </c>
      <c r="F84" s="65">
        <v>143927</v>
      </c>
      <c r="G84" s="65">
        <v>146127.01</v>
      </c>
      <c r="H84" s="73" t="s">
        <v>57</v>
      </c>
      <c r="I84" s="65" t="s">
        <v>57</v>
      </c>
      <c r="J84" s="65">
        <v>12483673</v>
      </c>
      <c r="K84" s="65">
        <v>13580627.48</v>
      </c>
      <c r="L84" s="65">
        <v>4384167</v>
      </c>
      <c r="M84" s="65">
        <v>6666501</v>
      </c>
      <c r="N84" s="65">
        <v>5899763.9900000002</v>
      </c>
      <c r="O84" s="65">
        <v>1652314.05</v>
      </c>
      <c r="P84" s="65">
        <v>1329000</v>
      </c>
      <c r="Q84" s="65" t="s">
        <v>57</v>
      </c>
      <c r="R84" s="50"/>
      <c r="S84" s="51" t="s">
        <v>130</v>
      </c>
    </row>
    <row r="85" spans="1:19" ht="15.95" customHeight="1" x14ac:dyDescent="0.3">
      <c r="A85" s="51"/>
      <c r="B85" s="56" t="s">
        <v>131</v>
      </c>
      <c r="C85" s="14"/>
      <c r="D85" s="15"/>
      <c r="E85" s="65">
        <v>47755.32</v>
      </c>
      <c r="F85" s="65">
        <v>948.9</v>
      </c>
      <c r="G85" s="65">
        <v>199670.47</v>
      </c>
      <c r="H85" s="73" t="s">
        <v>57</v>
      </c>
      <c r="I85" s="65">
        <v>107550</v>
      </c>
      <c r="J85" s="65">
        <v>8485712</v>
      </c>
      <c r="K85" s="65">
        <f>13885430.93+1193540+1282710.26</f>
        <v>16361681.189999999</v>
      </c>
      <c r="L85" s="65">
        <v>3712001</v>
      </c>
      <c r="M85" s="65">
        <v>7182009</v>
      </c>
      <c r="N85" s="65">
        <v>4578172.49</v>
      </c>
      <c r="O85" s="65">
        <v>6233220.1299999999</v>
      </c>
      <c r="P85" s="65">
        <v>1989000</v>
      </c>
      <c r="Q85" s="65">
        <v>1193540</v>
      </c>
      <c r="R85" s="50"/>
      <c r="S85" s="51" t="s">
        <v>132</v>
      </c>
    </row>
    <row r="86" spans="1:19" ht="15.95" customHeight="1" x14ac:dyDescent="0.3">
      <c r="A86" s="51"/>
      <c r="B86" s="52" t="s">
        <v>133</v>
      </c>
      <c r="C86" s="14"/>
      <c r="D86" s="15"/>
      <c r="E86" s="65">
        <v>31200.04</v>
      </c>
      <c r="F86" s="65">
        <v>2170.12</v>
      </c>
      <c r="G86" s="65">
        <v>284669.83</v>
      </c>
      <c r="H86" s="65" t="s">
        <v>57</v>
      </c>
      <c r="I86" s="65">
        <v>205.83</v>
      </c>
      <c r="J86" s="65">
        <v>9732628</v>
      </c>
      <c r="K86" s="65">
        <v>13987869.130000001</v>
      </c>
      <c r="L86" s="65">
        <v>3864584</v>
      </c>
      <c r="M86" s="65">
        <v>6113739</v>
      </c>
      <c r="N86" s="65">
        <v>4016082.32</v>
      </c>
      <c r="O86" s="65">
        <v>3694000</v>
      </c>
      <c r="P86" s="65">
        <v>863000</v>
      </c>
      <c r="Q86" s="65" t="s">
        <v>57</v>
      </c>
      <c r="R86" s="50"/>
      <c r="S86" s="51" t="s">
        <v>134</v>
      </c>
    </row>
    <row r="87" spans="1:19" ht="15.95" customHeight="1" x14ac:dyDescent="0.3">
      <c r="A87" s="51"/>
      <c r="B87" s="56" t="s">
        <v>135</v>
      </c>
      <c r="C87" s="14"/>
      <c r="D87" s="15"/>
      <c r="E87" s="72">
        <v>10723.3</v>
      </c>
      <c r="F87" s="72">
        <v>730</v>
      </c>
      <c r="G87" s="72">
        <v>133312.85999999999</v>
      </c>
      <c r="H87" s="72" t="s">
        <v>57</v>
      </c>
      <c r="I87" s="72">
        <v>6</v>
      </c>
      <c r="J87" s="72">
        <f>15278577+134320.2</f>
        <v>15412897.199999999</v>
      </c>
      <c r="K87" s="65">
        <v>14858571.539999999</v>
      </c>
      <c r="L87" s="70">
        <v>5742659.5599999996</v>
      </c>
      <c r="M87" s="70">
        <v>6046060</v>
      </c>
      <c r="N87" s="65">
        <f>222700+3390839.18+1880924.4+280364.09</f>
        <v>5774827.6699999999</v>
      </c>
      <c r="O87" s="65">
        <f>798800+5583000+134278.54+2811905.03+700000</f>
        <v>10027983.57</v>
      </c>
      <c r="P87" s="65">
        <v>2482966.27</v>
      </c>
      <c r="Q87" s="65" t="s">
        <v>57</v>
      </c>
      <c r="R87" s="50"/>
      <c r="S87" s="50" t="s">
        <v>136</v>
      </c>
    </row>
    <row r="88" spans="1:19" ht="15.95" customHeight="1" x14ac:dyDescent="0.3">
      <c r="A88" s="51"/>
      <c r="B88" s="52" t="s">
        <v>137</v>
      </c>
      <c r="C88" s="14"/>
      <c r="D88" s="15"/>
      <c r="E88" s="65">
        <v>135911.44</v>
      </c>
      <c r="F88" s="65">
        <v>54434.400000000001</v>
      </c>
      <c r="G88" s="65">
        <v>152713.74</v>
      </c>
      <c r="H88" s="65">
        <v>265360</v>
      </c>
      <c r="I88" s="65" t="s">
        <v>57</v>
      </c>
      <c r="J88" s="65">
        <v>19405698</v>
      </c>
      <c r="K88" s="65">
        <f>3350000+15764711.89</f>
        <v>19114711.890000001</v>
      </c>
      <c r="L88" s="65">
        <v>6365790</v>
      </c>
      <c r="M88" s="65">
        <v>8274744</v>
      </c>
      <c r="N88" s="65">
        <v>5461408.6399999997</v>
      </c>
      <c r="O88" s="65">
        <v>8453765.8599999994</v>
      </c>
      <c r="P88" s="65">
        <v>3351000</v>
      </c>
      <c r="Q88" s="65" t="s">
        <v>57</v>
      </c>
      <c r="R88" s="50"/>
      <c r="S88" s="51" t="s">
        <v>138</v>
      </c>
    </row>
    <row r="89" spans="1:19" ht="15.95" customHeight="1" x14ac:dyDescent="0.3">
      <c r="A89" s="51"/>
      <c r="B89" s="52" t="s">
        <v>139</v>
      </c>
      <c r="C89" s="14"/>
      <c r="D89" s="15"/>
      <c r="E89" s="65">
        <v>75354</v>
      </c>
      <c r="F89" s="65">
        <v>40938.199999999997</v>
      </c>
      <c r="G89" s="65">
        <v>252057.59</v>
      </c>
      <c r="H89" s="73" t="s">
        <v>57</v>
      </c>
      <c r="I89" s="65">
        <v>36800</v>
      </c>
      <c r="J89" s="65">
        <v>22113547</v>
      </c>
      <c r="K89" s="65">
        <v>16688699.449999999</v>
      </c>
      <c r="L89" s="65">
        <v>8159973.5</v>
      </c>
      <c r="M89" s="65">
        <v>9451757</v>
      </c>
      <c r="N89" s="65">
        <v>7635855.7999999998</v>
      </c>
      <c r="O89" s="65">
        <v>4128143.98</v>
      </c>
      <c r="P89" s="65">
        <v>2398500</v>
      </c>
      <c r="Q89" s="65" t="s">
        <v>57</v>
      </c>
      <c r="R89" s="50"/>
      <c r="S89" s="50" t="s">
        <v>140</v>
      </c>
    </row>
    <row r="90" spans="1:19" ht="15.95" customHeight="1" x14ac:dyDescent="0.3">
      <c r="A90" s="51"/>
      <c r="B90" s="52" t="s">
        <v>141</v>
      </c>
      <c r="C90" s="14"/>
      <c r="D90" s="15"/>
      <c r="E90" s="65">
        <v>36940.94</v>
      </c>
      <c r="F90" s="65">
        <v>1794.23</v>
      </c>
      <c r="G90" s="65">
        <v>295971.93</v>
      </c>
      <c r="H90" s="73" t="s">
        <v>57</v>
      </c>
      <c r="I90" s="65">
        <v>9260</v>
      </c>
      <c r="J90" s="65">
        <v>13288762</v>
      </c>
      <c r="K90" s="65">
        <v>13975416.23</v>
      </c>
      <c r="L90" s="65">
        <v>3569663.64</v>
      </c>
      <c r="M90" s="65">
        <v>8855177</v>
      </c>
      <c r="N90" s="65">
        <v>7483283.0700000003</v>
      </c>
      <c r="O90" s="65">
        <v>3854600</v>
      </c>
      <c r="P90" s="65">
        <v>986000</v>
      </c>
      <c r="Q90" s="65" t="s">
        <v>57</v>
      </c>
      <c r="R90" s="50"/>
      <c r="S90" s="50" t="s">
        <v>142</v>
      </c>
    </row>
    <row r="91" spans="1:19" ht="15.95" customHeight="1" x14ac:dyDescent="0.3">
      <c r="A91" s="51"/>
      <c r="B91" s="52" t="s">
        <v>143</v>
      </c>
      <c r="C91" s="14"/>
      <c r="D91" s="15"/>
      <c r="E91" s="65">
        <v>43434.31</v>
      </c>
      <c r="F91" s="65">
        <v>37742.75</v>
      </c>
      <c r="G91" s="65">
        <v>262416.06</v>
      </c>
      <c r="H91" s="73" t="s">
        <v>57</v>
      </c>
      <c r="I91" s="65">
        <v>200</v>
      </c>
      <c r="J91" s="65">
        <v>17724929</v>
      </c>
      <c r="K91" s="65">
        <v>14750350.470000001</v>
      </c>
      <c r="L91" s="65">
        <v>5695625.8499999996</v>
      </c>
      <c r="M91" s="65">
        <v>7897963.0899999999</v>
      </c>
      <c r="N91" s="65">
        <v>8986435.5</v>
      </c>
      <c r="O91" s="65">
        <v>4923300</v>
      </c>
      <c r="P91" s="65">
        <v>2945000</v>
      </c>
      <c r="Q91" s="65" t="s">
        <v>57</v>
      </c>
      <c r="R91" s="50"/>
      <c r="S91" s="51" t="s">
        <v>144</v>
      </c>
    </row>
    <row r="92" spans="1:19" ht="15.95" customHeight="1" x14ac:dyDescent="0.3">
      <c r="A92" s="51"/>
      <c r="B92" s="52" t="s">
        <v>145</v>
      </c>
      <c r="C92" s="14"/>
      <c r="D92" s="15"/>
      <c r="E92" s="65">
        <v>49010.98</v>
      </c>
      <c r="F92" s="65">
        <v>28540.09</v>
      </c>
      <c r="G92" s="65">
        <v>184213.38</v>
      </c>
      <c r="H92" s="73" t="s">
        <v>57</v>
      </c>
      <c r="I92" s="65">
        <v>22230</v>
      </c>
      <c r="J92" s="65">
        <v>16348620</v>
      </c>
      <c r="K92" s="65">
        <v>19951662.07</v>
      </c>
      <c r="L92" s="65">
        <v>6206679.4100000001</v>
      </c>
      <c r="M92" s="65">
        <v>7405612</v>
      </c>
      <c r="N92" s="65">
        <v>6755202.5199999996</v>
      </c>
      <c r="O92" s="65">
        <v>6015496.5199999996</v>
      </c>
      <c r="P92" s="65">
        <v>2411990</v>
      </c>
      <c r="Q92" s="65">
        <v>5808884.5300000003</v>
      </c>
      <c r="R92" s="50"/>
      <c r="S92" s="51" t="s">
        <v>146</v>
      </c>
    </row>
    <row r="93" spans="1:19" ht="15.95" customHeight="1" x14ac:dyDescent="0.3">
      <c r="A93" s="51"/>
      <c r="B93" s="52" t="s">
        <v>147</v>
      </c>
      <c r="C93" s="14"/>
      <c r="D93" s="14"/>
      <c r="E93" s="65">
        <v>92216.37</v>
      </c>
      <c r="F93" s="65">
        <v>5900.2</v>
      </c>
      <c r="G93" s="65">
        <v>286868.89</v>
      </c>
      <c r="H93" s="73" t="s">
        <v>57</v>
      </c>
      <c r="I93" s="65">
        <v>20</v>
      </c>
      <c r="J93" s="65">
        <v>22874980</v>
      </c>
      <c r="K93" s="65">
        <v>16056600.619999999</v>
      </c>
      <c r="L93" s="65">
        <v>6309131</v>
      </c>
      <c r="M93" s="65">
        <v>9742832</v>
      </c>
      <c r="N93" s="65">
        <v>11001124.85</v>
      </c>
      <c r="O93" s="65">
        <v>4233600</v>
      </c>
      <c r="P93" s="65">
        <v>2675000</v>
      </c>
      <c r="Q93" s="65">
        <v>19000</v>
      </c>
      <c r="R93" s="50"/>
      <c r="S93" s="51" t="s">
        <v>148</v>
      </c>
    </row>
    <row r="94" spans="1:19" ht="15.95" customHeight="1" x14ac:dyDescent="0.3">
      <c r="A94" s="51"/>
      <c r="B94" s="52" t="s">
        <v>149</v>
      </c>
      <c r="E94" s="65">
        <v>57399.15</v>
      </c>
      <c r="F94" s="65">
        <v>76737.61</v>
      </c>
      <c r="G94" s="65">
        <v>214627.58</v>
      </c>
      <c r="H94" s="73" t="s">
        <v>57</v>
      </c>
      <c r="I94" s="73" t="s">
        <v>57</v>
      </c>
      <c r="J94" s="65">
        <v>14835294.41</v>
      </c>
      <c r="K94" s="73" t="s">
        <v>57</v>
      </c>
      <c r="L94" s="65">
        <v>6108150.6399999997</v>
      </c>
      <c r="M94" s="65">
        <v>7287350</v>
      </c>
      <c r="N94" s="65">
        <v>5208273.0199999996</v>
      </c>
      <c r="O94" s="65">
        <v>5915550</v>
      </c>
      <c r="P94" s="65">
        <v>1813000</v>
      </c>
      <c r="Q94" s="65" t="s">
        <v>57</v>
      </c>
      <c r="R94" s="50"/>
      <c r="S94" s="51" t="s">
        <v>150</v>
      </c>
    </row>
    <row r="95" spans="1:19" ht="3" customHeight="1" x14ac:dyDescent="0.3">
      <c r="A95" s="51"/>
      <c r="B95" s="52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50"/>
      <c r="S95" s="51"/>
    </row>
    <row r="96" spans="1:19" ht="15.95" customHeight="1" x14ac:dyDescent="0.3">
      <c r="A96" s="46" t="s">
        <v>56</v>
      </c>
      <c r="B96" s="57"/>
      <c r="E96" s="96">
        <f>SUM(E97:E98)</f>
        <v>261118.3</v>
      </c>
      <c r="F96" s="96">
        <f t="shared" ref="F96:P96" si="13">SUM(F97:F98)</f>
        <v>238306.6</v>
      </c>
      <c r="G96" s="96">
        <f t="shared" si="13"/>
        <v>305999.52</v>
      </c>
      <c r="H96" s="96" t="s">
        <v>57</v>
      </c>
      <c r="I96" s="96">
        <f t="shared" si="13"/>
        <v>36521</v>
      </c>
      <c r="J96" s="96">
        <f t="shared" si="13"/>
        <v>70906144</v>
      </c>
      <c r="K96" s="96">
        <f t="shared" si="13"/>
        <v>62655782.370000005</v>
      </c>
      <c r="L96" s="96">
        <f t="shared" si="13"/>
        <v>20410815.5</v>
      </c>
      <c r="M96" s="96">
        <f t="shared" si="13"/>
        <v>24737143.289999999</v>
      </c>
      <c r="N96" s="96">
        <f t="shared" si="13"/>
        <v>25230128.420000002</v>
      </c>
      <c r="O96" s="96">
        <f t="shared" si="13"/>
        <v>14254966</v>
      </c>
      <c r="P96" s="96">
        <f t="shared" si="13"/>
        <v>12963000</v>
      </c>
      <c r="Q96" s="96" t="s">
        <v>57</v>
      </c>
      <c r="R96" s="45" t="s">
        <v>151</v>
      </c>
      <c r="S96" s="47"/>
    </row>
    <row r="97" spans="1:22" ht="15.95" customHeight="1" x14ac:dyDescent="0.3">
      <c r="A97" s="51"/>
      <c r="B97" s="67" t="s">
        <v>152</v>
      </c>
      <c r="E97" s="65">
        <v>115558.5</v>
      </c>
      <c r="F97" s="65">
        <v>95172.4</v>
      </c>
      <c r="G97" s="65">
        <v>227728.89</v>
      </c>
      <c r="H97" s="65" t="s">
        <v>57</v>
      </c>
      <c r="I97" s="65">
        <v>27105</v>
      </c>
      <c r="J97" s="65">
        <v>36806715</v>
      </c>
      <c r="K97" s="65">
        <v>26757983.949999999</v>
      </c>
      <c r="L97" s="65">
        <f>322636+182526+113861+1363563+8899000</f>
        <v>10881586</v>
      </c>
      <c r="M97" s="65">
        <v>10497990.289999999</v>
      </c>
      <c r="N97" s="65">
        <v>13476730.57</v>
      </c>
      <c r="O97" s="65">
        <v>9197000</v>
      </c>
      <c r="P97" s="65">
        <v>6072000</v>
      </c>
      <c r="Q97" s="65" t="s">
        <v>57</v>
      </c>
      <c r="R97" s="50"/>
      <c r="S97" s="51" t="s">
        <v>153</v>
      </c>
    </row>
    <row r="98" spans="1:22" ht="15.95" customHeight="1" x14ac:dyDescent="0.3">
      <c r="A98" s="51"/>
      <c r="B98" s="58" t="s">
        <v>154</v>
      </c>
      <c r="E98" s="65">
        <v>145559.79999999999</v>
      </c>
      <c r="F98" s="65">
        <v>143134.20000000001</v>
      </c>
      <c r="G98" s="65">
        <v>78270.63</v>
      </c>
      <c r="H98" s="73" t="s">
        <v>57</v>
      </c>
      <c r="I98" s="65">
        <v>9416</v>
      </c>
      <c r="J98" s="65">
        <v>34099429</v>
      </c>
      <c r="K98" s="65">
        <v>35897798.420000002</v>
      </c>
      <c r="L98" s="65">
        <v>9529229.5</v>
      </c>
      <c r="M98" s="65">
        <v>14239153</v>
      </c>
      <c r="N98" s="65">
        <v>11753397.85</v>
      </c>
      <c r="O98" s="65">
        <v>5057966</v>
      </c>
      <c r="P98" s="65">
        <v>6891000</v>
      </c>
      <c r="Q98" s="65" t="s">
        <v>57</v>
      </c>
      <c r="R98" s="50"/>
      <c r="S98" s="51" t="s">
        <v>155</v>
      </c>
    </row>
    <row r="99" spans="1:22" ht="3" customHeight="1" x14ac:dyDescent="0.3"/>
    <row r="100" spans="1:22" ht="3" customHeight="1" x14ac:dyDescent="0.3"/>
    <row r="101" spans="1:22" s="1" customFormat="1" x14ac:dyDescent="0.3">
      <c r="B101" s="2" t="s">
        <v>1</v>
      </c>
      <c r="C101" s="3">
        <v>19.3</v>
      </c>
      <c r="D101" s="2" t="s">
        <v>87</v>
      </c>
      <c r="V101" s="7"/>
    </row>
    <row r="102" spans="1:22" s="4" customFormat="1" x14ac:dyDescent="0.3">
      <c r="B102" s="1" t="s">
        <v>24</v>
      </c>
      <c r="C102" s="3">
        <v>19.3</v>
      </c>
      <c r="D102" s="5" t="s">
        <v>26</v>
      </c>
      <c r="S102" s="66">
        <v>10801586</v>
      </c>
      <c r="V102" s="1"/>
    </row>
    <row r="103" spans="1:22" s="4" customFormat="1" x14ac:dyDescent="0.3">
      <c r="B103" s="1"/>
      <c r="C103" s="3"/>
      <c r="D103" s="5" t="s">
        <v>88</v>
      </c>
    </row>
    <row r="104" spans="1:22" s="4" customFormat="1" ht="15" customHeight="1" x14ac:dyDescent="0.3">
      <c r="B104" s="1"/>
      <c r="C104" s="3"/>
      <c r="D104" s="5"/>
      <c r="S104" s="6" t="s">
        <v>25</v>
      </c>
    </row>
    <row r="105" spans="1:22" ht="6" customHeight="1" x14ac:dyDescent="0.3">
      <c r="V105" s="4"/>
    </row>
    <row r="106" spans="1:22" s="8" customFormat="1" ht="21" x14ac:dyDescent="0.45">
      <c r="A106" s="27"/>
      <c r="B106" s="28"/>
      <c r="C106" s="28"/>
      <c r="D106" s="29"/>
      <c r="E106" s="81" t="s">
        <v>12</v>
      </c>
      <c r="F106" s="82"/>
      <c r="G106" s="82"/>
      <c r="H106" s="82"/>
      <c r="I106" s="82"/>
      <c r="J106" s="82"/>
      <c r="K106" s="83"/>
      <c r="L106" s="84" t="s">
        <v>13</v>
      </c>
      <c r="M106" s="85"/>
      <c r="N106" s="85"/>
      <c r="O106" s="85"/>
      <c r="P106" s="85"/>
      <c r="Q106" s="85"/>
      <c r="R106" s="30" t="s">
        <v>21</v>
      </c>
      <c r="S106" s="31"/>
      <c r="V106" s="7"/>
    </row>
    <row r="107" spans="1:22" s="8" customFormat="1" ht="21.75" customHeight="1" x14ac:dyDescent="0.3">
      <c r="E107" s="86" t="s">
        <v>7</v>
      </c>
      <c r="F107" s="87"/>
      <c r="G107" s="87"/>
      <c r="H107" s="87"/>
      <c r="I107" s="87"/>
      <c r="J107" s="87"/>
      <c r="K107" s="88"/>
      <c r="L107" s="89" t="s">
        <v>14</v>
      </c>
      <c r="M107" s="90"/>
      <c r="N107" s="90"/>
      <c r="O107" s="90"/>
      <c r="P107" s="90"/>
      <c r="Q107" s="91"/>
      <c r="R107" s="79" t="s">
        <v>39</v>
      </c>
      <c r="S107" s="92"/>
    </row>
    <row r="108" spans="1:22" s="8" customFormat="1" x14ac:dyDescent="0.3">
      <c r="A108" s="77" t="s">
        <v>37</v>
      </c>
      <c r="B108" s="77"/>
      <c r="C108" s="77"/>
      <c r="D108" s="78"/>
      <c r="E108" s="24"/>
      <c r="F108" s="24" t="s">
        <v>17</v>
      </c>
      <c r="G108" s="24"/>
      <c r="H108" s="24"/>
      <c r="I108" s="24"/>
      <c r="J108" s="11"/>
      <c r="K108" s="25"/>
      <c r="L108" s="26"/>
      <c r="M108" s="26"/>
      <c r="N108" s="26"/>
      <c r="O108" s="26"/>
      <c r="P108" s="26"/>
      <c r="Q108" s="26"/>
      <c r="R108" s="79" t="s">
        <v>38</v>
      </c>
      <c r="S108" s="80"/>
      <c r="T108" s="12"/>
    </row>
    <row r="109" spans="1:22" s="8" customFormat="1" x14ac:dyDescent="0.3">
      <c r="A109" s="77" t="s">
        <v>35</v>
      </c>
      <c r="B109" s="77"/>
      <c r="C109" s="77"/>
      <c r="D109" s="78"/>
      <c r="E109" s="24" t="s">
        <v>4</v>
      </c>
      <c r="F109" s="24" t="s">
        <v>31</v>
      </c>
      <c r="G109" s="24"/>
      <c r="H109" s="24" t="s">
        <v>6</v>
      </c>
      <c r="I109" s="24"/>
      <c r="J109" s="26"/>
      <c r="K109" s="24"/>
      <c r="L109" s="26"/>
      <c r="M109" s="26"/>
      <c r="N109" s="26"/>
      <c r="O109" s="26"/>
      <c r="P109" s="26"/>
      <c r="Q109" s="26"/>
      <c r="R109" s="79" t="s">
        <v>20</v>
      </c>
      <c r="S109" s="80"/>
      <c r="T109" s="12"/>
    </row>
    <row r="110" spans="1:22" s="8" customFormat="1" x14ac:dyDescent="0.3">
      <c r="A110" s="77" t="s">
        <v>36</v>
      </c>
      <c r="B110" s="77"/>
      <c r="C110" s="77"/>
      <c r="D110" s="78"/>
      <c r="E110" s="20" t="s">
        <v>16</v>
      </c>
      <c r="F110" s="24" t="s">
        <v>32</v>
      </c>
      <c r="G110" s="24"/>
      <c r="H110" s="19" t="s">
        <v>33</v>
      </c>
      <c r="I110" s="24"/>
      <c r="J110" s="26"/>
      <c r="K110" s="24"/>
      <c r="L110" s="26" t="s">
        <v>22</v>
      </c>
      <c r="M110" s="26"/>
      <c r="N110" s="26"/>
      <c r="O110" s="26"/>
      <c r="P110" s="26"/>
      <c r="Q110" s="26"/>
      <c r="R110" s="79" t="s">
        <v>3</v>
      </c>
      <c r="S110" s="80"/>
      <c r="T110" s="12"/>
    </row>
    <row r="111" spans="1:22" s="8" customFormat="1" x14ac:dyDescent="0.3">
      <c r="A111" s="43"/>
      <c r="B111" s="43"/>
      <c r="C111" s="43"/>
      <c r="D111" s="44"/>
      <c r="E111" s="20" t="s">
        <v>19</v>
      </c>
      <c r="F111" s="38" t="s">
        <v>46</v>
      </c>
      <c r="G111" s="24" t="s">
        <v>5</v>
      </c>
      <c r="H111" s="38" t="s">
        <v>47</v>
      </c>
      <c r="I111" s="24" t="s">
        <v>18</v>
      </c>
      <c r="J111" s="26" t="s">
        <v>10</v>
      </c>
      <c r="K111" s="24" t="s">
        <v>2</v>
      </c>
      <c r="L111" s="21" t="s">
        <v>15</v>
      </c>
      <c r="M111" s="26" t="s">
        <v>27</v>
      </c>
      <c r="N111" s="26" t="s">
        <v>28</v>
      </c>
      <c r="O111" s="26" t="s">
        <v>29</v>
      </c>
      <c r="P111" s="26" t="s">
        <v>30</v>
      </c>
      <c r="Q111" s="26" t="s">
        <v>34</v>
      </c>
      <c r="R111" s="41"/>
      <c r="S111" s="42"/>
      <c r="T111" s="12"/>
    </row>
    <row r="112" spans="1:22" s="8" customFormat="1" ht="19.5" x14ac:dyDescent="0.45">
      <c r="A112" s="34"/>
      <c r="B112" s="34"/>
      <c r="C112" s="34"/>
      <c r="D112" s="35"/>
      <c r="E112" s="22" t="s">
        <v>19</v>
      </c>
      <c r="F112" s="22" t="s">
        <v>45</v>
      </c>
      <c r="G112" s="22" t="s">
        <v>8</v>
      </c>
      <c r="H112" s="22" t="s">
        <v>44</v>
      </c>
      <c r="I112" s="22" t="s">
        <v>9</v>
      </c>
      <c r="J112" s="23" t="s">
        <v>11</v>
      </c>
      <c r="K112" s="22" t="s">
        <v>0</v>
      </c>
      <c r="L112" s="23" t="s">
        <v>43</v>
      </c>
      <c r="M112" s="23" t="s">
        <v>40</v>
      </c>
      <c r="N112" s="23" t="s">
        <v>41</v>
      </c>
      <c r="O112" s="23" t="s">
        <v>42</v>
      </c>
      <c r="P112" s="23" t="s">
        <v>11</v>
      </c>
      <c r="Q112" s="22" t="s">
        <v>0</v>
      </c>
      <c r="R112" s="36"/>
      <c r="S112" s="37"/>
    </row>
    <row r="113" spans="1:22" ht="3" customHeight="1" x14ac:dyDescent="0.3">
      <c r="A113" s="75" t="s">
        <v>21</v>
      </c>
      <c r="B113" s="75"/>
      <c r="C113" s="75"/>
      <c r="D113" s="76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32"/>
      <c r="S113" s="33"/>
      <c r="V113" s="8"/>
    </row>
    <row r="114" spans="1:22" ht="17.100000000000001" customHeight="1" x14ac:dyDescent="0.3">
      <c r="A114" s="45" t="s">
        <v>156</v>
      </c>
      <c r="B114" s="45"/>
      <c r="C114" s="53"/>
      <c r="D114" s="54"/>
      <c r="E114" s="95">
        <f>SUM(E115:E118)</f>
        <v>30419677.98</v>
      </c>
      <c r="F114" s="95">
        <f t="shared" ref="F114:Q114" si="14">SUM(F115:F118)</f>
        <v>363008.14</v>
      </c>
      <c r="G114" s="95">
        <f t="shared" si="14"/>
        <v>616931.26</v>
      </c>
      <c r="H114" s="73" t="s">
        <v>57</v>
      </c>
      <c r="I114" s="95">
        <f t="shared" si="14"/>
        <v>180970</v>
      </c>
      <c r="J114" s="95">
        <f t="shared" si="14"/>
        <v>84897894</v>
      </c>
      <c r="K114" s="95">
        <f t="shared" si="14"/>
        <v>45409528.539999999</v>
      </c>
      <c r="L114" s="95">
        <f t="shared" si="14"/>
        <v>22510179.469999999</v>
      </c>
      <c r="M114" s="95">
        <f t="shared" si="14"/>
        <v>37314680</v>
      </c>
      <c r="N114" s="95">
        <f t="shared" si="14"/>
        <v>36628042.18</v>
      </c>
      <c r="O114" s="95">
        <f t="shared" si="14"/>
        <v>37191705.5</v>
      </c>
      <c r="P114" s="95">
        <f t="shared" si="14"/>
        <v>8193883.7000000002</v>
      </c>
      <c r="Q114" s="95">
        <f t="shared" si="14"/>
        <v>58000</v>
      </c>
      <c r="R114" s="45" t="s">
        <v>157</v>
      </c>
      <c r="S114" s="47"/>
      <c r="T114" s="45"/>
      <c r="U114" s="45"/>
    </row>
    <row r="115" spans="1:22" ht="17.100000000000001" customHeight="1" x14ac:dyDescent="0.3">
      <c r="A115" s="51"/>
      <c r="B115" s="52" t="s">
        <v>158</v>
      </c>
      <c r="C115" s="39"/>
      <c r="D115" s="40"/>
      <c r="E115" s="65">
        <v>169092.59</v>
      </c>
      <c r="F115" s="65">
        <v>64524</v>
      </c>
      <c r="G115" s="65">
        <v>264225.8</v>
      </c>
      <c r="H115" s="73" t="s">
        <v>57</v>
      </c>
      <c r="I115" s="65">
        <v>76500</v>
      </c>
      <c r="J115" s="65">
        <v>32545348</v>
      </c>
      <c r="K115" s="65">
        <v>27641680.91</v>
      </c>
      <c r="L115" s="65">
        <v>9398712</v>
      </c>
      <c r="M115" s="65">
        <v>12476851</v>
      </c>
      <c r="N115" s="65">
        <v>10135063.6</v>
      </c>
      <c r="O115" s="65">
        <v>14136055.5</v>
      </c>
      <c r="P115" s="65">
        <v>3784946</v>
      </c>
      <c r="Q115" s="65" t="s">
        <v>57</v>
      </c>
      <c r="R115" s="50"/>
      <c r="S115" s="51" t="s">
        <v>159</v>
      </c>
    </row>
    <row r="116" spans="1:22" ht="17.100000000000001" customHeight="1" x14ac:dyDescent="0.3">
      <c r="A116" s="51"/>
      <c r="B116" s="52" t="s">
        <v>160</v>
      </c>
      <c r="C116" s="39"/>
      <c r="D116" s="40"/>
      <c r="E116" s="65">
        <v>15200865.210000001</v>
      </c>
      <c r="F116" s="65">
        <v>57054.8</v>
      </c>
      <c r="G116" s="65">
        <v>140336.85</v>
      </c>
      <c r="H116" s="73" t="s">
        <v>57</v>
      </c>
      <c r="I116" s="65">
        <v>19370</v>
      </c>
      <c r="J116" s="65">
        <v>15220751</v>
      </c>
      <c r="K116" s="65" t="s">
        <v>57</v>
      </c>
      <c r="L116" s="65">
        <v>3813158</v>
      </c>
      <c r="M116" s="65">
        <v>8503777</v>
      </c>
      <c r="N116" s="65">
        <v>7285364.0999999996</v>
      </c>
      <c r="O116" s="65">
        <v>5076020</v>
      </c>
      <c r="P116" s="65">
        <v>2593437.7000000002</v>
      </c>
      <c r="Q116" s="65">
        <v>19000</v>
      </c>
      <c r="R116" s="50"/>
      <c r="S116" s="51" t="s">
        <v>161</v>
      </c>
    </row>
    <row r="117" spans="1:22" ht="17.100000000000001" customHeight="1" x14ac:dyDescent="0.3">
      <c r="A117" s="51"/>
      <c r="B117" s="52" t="s">
        <v>162</v>
      </c>
      <c r="C117" s="39"/>
      <c r="D117" s="40"/>
      <c r="E117" s="65">
        <v>84253.39</v>
      </c>
      <c r="F117" s="65">
        <v>239628.34</v>
      </c>
      <c r="G117" s="65">
        <v>97447.22</v>
      </c>
      <c r="H117" s="73" t="s">
        <v>57</v>
      </c>
      <c r="I117" s="73">
        <v>60500</v>
      </c>
      <c r="J117" s="73">
        <v>25446940</v>
      </c>
      <c r="K117" s="73">
        <v>17767847.629999999</v>
      </c>
      <c r="L117" s="70">
        <v>5890914</v>
      </c>
      <c r="M117" s="70">
        <v>9081781</v>
      </c>
      <c r="N117" s="70">
        <v>12623971.220000001</v>
      </c>
      <c r="O117" s="70">
        <v>13209980</v>
      </c>
      <c r="P117" s="73" t="s">
        <v>57</v>
      </c>
      <c r="Q117" s="70">
        <v>39000</v>
      </c>
      <c r="R117" s="50"/>
      <c r="S117" s="51" t="s">
        <v>163</v>
      </c>
    </row>
    <row r="118" spans="1:22" ht="17.100000000000001" customHeight="1" x14ac:dyDescent="0.3">
      <c r="A118" s="51"/>
      <c r="B118" s="52" t="s">
        <v>164</v>
      </c>
      <c r="C118" s="14"/>
      <c r="D118" s="15"/>
      <c r="E118" s="65">
        <v>14965466.789999999</v>
      </c>
      <c r="F118" s="65">
        <v>1801</v>
      </c>
      <c r="G118" s="65">
        <v>114921.39</v>
      </c>
      <c r="H118" s="73" t="s">
        <v>57</v>
      </c>
      <c r="I118" s="73">
        <v>24600</v>
      </c>
      <c r="J118" s="73">
        <v>11684855</v>
      </c>
      <c r="K118" s="73" t="s">
        <v>57</v>
      </c>
      <c r="L118" s="70">
        <v>3407395.47</v>
      </c>
      <c r="M118" s="70">
        <v>7252271</v>
      </c>
      <c r="N118" s="70">
        <v>6583643.2599999998</v>
      </c>
      <c r="O118" s="70">
        <v>4769650</v>
      </c>
      <c r="P118" s="73">
        <v>1815500</v>
      </c>
      <c r="Q118" s="65" t="s">
        <v>57</v>
      </c>
      <c r="R118" s="50"/>
      <c r="S118" s="50" t="s">
        <v>165</v>
      </c>
    </row>
    <row r="119" spans="1:22" ht="3" customHeight="1" x14ac:dyDescent="0.3">
      <c r="A119" s="59"/>
      <c r="B119" s="60"/>
      <c r="C119" s="16"/>
      <c r="D119" s="17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61"/>
      <c r="S119" s="59"/>
    </row>
    <row r="120" spans="1:22" ht="3" customHeight="1" x14ac:dyDescent="0.3"/>
    <row r="121" spans="1:22" x14ac:dyDescent="0.3">
      <c r="B121" s="9" t="s">
        <v>48</v>
      </c>
      <c r="C121" s="8"/>
      <c r="D121" s="8"/>
      <c r="E121" s="8"/>
    </row>
    <row r="122" spans="1:22" x14ac:dyDescent="0.3">
      <c r="B122" s="9" t="s">
        <v>49</v>
      </c>
      <c r="C122" s="8"/>
      <c r="D122" s="8"/>
      <c r="E122" s="8"/>
    </row>
  </sheetData>
  <mergeCells count="50">
    <mergeCell ref="A8:D8"/>
    <mergeCell ref="R8:S8"/>
    <mergeCell ref="E6:K6"/>
    <mergeCell ref="L6:Q6"/>
    <mergeCell ref="E7:K7"/>
    <mergeCell ref="L7:Q7"/>
    <mergeCell ref="R7:S7"/>
    <mergeCell ref="A38:D38"/>
    <mergeCell ref="R38:S38"/>
    <mergeCell ref="A9:D9"/>
    <mergeCell ref="R9:S9"/>
    <mergeCell ref="A10:D10"/>
    <mergeCell ref="R10:S10"/>
    <mergeCell ref="A13:D13"/>
    <mergeCell ref="A14:D14"/>
    <mergeCell ref="R14:S14"/>
    <mergeCell ref="E36:K36"/>
    <mergeCell ref="L36:Q36"/>
    <mergeCell ref="E37:K37"/>
    <mergeCell ref="L37:Q37"/>
    <mergeCell ref="R37:S37"/>
    <mergeCell ref="A74:D74"/>
    <mergeCell ref="R74:S74"/>
    <mergeCell ref="A75:D75"/>
    <mergeCell ref="R75:S75"/>
    <mergeCell ref="A39:D39"/>
    <mergeCell ref="R39:S39"/>
    <mergeCell ref="A40:D40"/>
    <mergeCell ref="R40:S40"/>
    <mergeCell ref="A43:D43"/>
    <mergeCell ref="E72:K72"/>
    <mergeCell ref="L72:Q72"/>
    <mergeCell ref="E107:K107"/>
    <mergeCell ref="L107:Q107"/>
    <mergeCell ref="R107:S107"/>
    <mergeCell ref="E73:K73"/>
    <mergeCell ref="L73:Q73"/>
    <mergeCell ref="R73:S73"/>
    <mergeCell ref="A76:D76"/>
    <mergeCell ref="R76:S76"/>
    <mergeCell ref="A79:D79"/>
    <mergeCell ref="E106:K106"/>
    <mergeCell ref="L106:Q106"/>
    <mergeCell ref="A113:D113"/>
    <mergeCell ref="A108:D108"/>
    <mergeCell ref="R108:S108"/>
    <mergeCell ref="A109:D109"/>
    <mergeCell ref="R109:S109"/>
    <mergeCell ref="A110:D110"/>
    <mergeCell ref="R110:S110"/>
  </mergeCells>
  <pageMargins left="0.55118110236220474" right="0.35433070866141736" top="0.78740157480314965" bottom="0.59055118110236227" header="0.51181102362204722" footer="0.51181102362204722"/>
  <pageSetup paperSize="9" scale="78" orientation="landscape" r:id="rId1"/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T-19.3</vt:lpstr>
    </vt:vector>
  </TitlesOfParts>
  <Company>Raja Image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ae</cp:lastModifiedBy>
  <cp:lastPrinted>2018-07-09T04:28:08Z</cp:lastPrinted>
  <dcterms:created xsi:type="dcterms:W3CDTF">1997-06-13T10:07:54Z</dcterms:created>
  <dcterms:modified xsi:type="dcterms:W3CDTF">2019-01-07T05:52:43Z</dcterms:modified>
</cp:coreProperties>
</file>