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CEBC9679-5B3B-457F-A323-8AE27C99E3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O5" i="1"/>
  <c r="O26" i="1" s="1"/>
  <c r="P5" i="1"/>
  <c r="P26" i="1" s="1"/>
  <c r="N5" i="1"/>
  <c r="P25" i="1" l="1"/>
  <c r="O25" i="1"/>
  <c r="P35" i="1"/>
  <c r="P33" i="1"/>
  <c r="O29" i="1"/>
  <c r="O27" i="1"/>
  <c r="O35" i="1"/>
  <c r="O23" i="1"/>
  <c r="O31" i="1"/>
  <c r="P24" i="1"/>
  <c r="P22" i="1"/>
  <c r="P31" i="1"/>
  <c r="P28" i="1"/>
  <c r="P23" i="1"/>
  <c r="P32" i="1"/>
  <c r="O22" i="1"/>
  <c r="O34" i="1"/>
  <c r="P29" i="1"/>
  <c r="P30" i="1"/>
  <c r="O33" i="1"/>
  <c r="O32" i="1"/>
  <c r="P27" i="1"/>
  <c r="O28" i="1"/>
  <c r="C14" i="1" l="1"/>
  <c r="D14" i="1"/>
  <c r="B14" i="1"/>
  <c r="C10" i="1"/>
  <c r="D10" i="1"/>
  <c r="B10" i="1"/>
  <c r="B5" i="1" l="1"/>
  <c r="C5" i="1"/>
  <c r="C35" i="1" s="1"/>
  <c r="C26" i="1"/>
  <c r="B34" i="1"/>
  <c r="B24" i="1"/>
  <c r="B29" i="1"/>
  <c r="B33" i="1"/>
  <c r="B25" i="1"/>
  <c r="B30" i="1"/>
  <c r="B35" i="1"/>
  <c r="B27" i="1"/>
  <c r="B31" i="1"/>
  <c r="B22" i="1"/>
  <c r="B23" i="1"/>
  <c r="B28" i="1"/>
  <c r="B32" i="1"/>
  <c r="C23" i="1"/>
  <c r="C28" i="1"/>
  <c r="C32" i="1"/>
  <c r="C24" i="1"/>
  <c r="C29" i="1"/>
  <c r="C33" i="1"/>
  <c r="C25" i="1"/>
  <c r="C34" i="1"/>
  <c r="C22" i="1"/>
  <c r="C27" i="1"/>
  <c r="C31" i="1"/>
  <c r="D5" i="1"/>
  <c r="C30" i="1"/>
  <c r="B26" i="1"/>
  <c r="N30" i="1" l="1"/>
  <c r="C21" i="1"/>
  <c r="D22" i="1"/>
  <c r="D33" i="1"/>
  <c r="D25" i="1"/>
  <c r="D29" i="1"/>
  <c r="D35" i="1"/>
  <c r="D34" i="1"/>
  <c r="D23" i="1"/>
  <c r="D27" i="1"/>
  <c r="D31" i="1"/>
  <c r="D32" i="1"/>
  <c r="D24" i="1"/>
  <c r="D28" i="1"/>
  <c r="D26" i="1"/>
  <c r="D30" i="1"/>
  <c r="B21" i="1"/>
  <c r="N33" i="1" l="1"/>
  <c r="N31" i="1"/>
  <c r="N29" i="1"/>
  <c r="N27" i="1"/>
  <c r="N34" i="1"/>
  <c r="N28" i="1"/>
  <c r="N23" i="1"/>
  <c r="N32" i="1"/>
  <c r="N25" i="1"/>
  <c r="N24" i="1"/>
  <c r="N35" i="1"/>
  <c r="N22" i="1"/>
  <c r="D21" i="1"/>
</calcChain>
</file>

<file path=xl/sharedStrings.xml><?xml version="1.0" encoding="utf-8"?>
<sst xmlns="http://schemas.openxmlformats.org/spreadsheetml/2006/main" count="66" uniqueCount="26">
  <si>
    <t>ตารางที่ 2 จำนวนและร้อยละของประชากรอายุ 15 ปีขึ้นไป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</si>
  <si>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</si>
  <si>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</si>
  <si>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</si>
  <si>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</si>
  <si>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</si>
  <si>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</si>
  <si>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</si>
  <si>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</si>
  <si>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</si>
  <si>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</si>
  <si>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</si>
  <si>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</si>
  <si>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</si>
  <si>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</si>
  <si>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</si>
  <si>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</si>
  <si>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</si>
  <si>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</si>
  <si>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</si>
  <si>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</si>
  <si>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</si>
  <si>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r>
      <rPr>
        <sz val="16"/>
        <rFont val="TH SarabunPSK"/>
        <family val="2"/>
      </rPr>
      <t xml:space="preserve">หมายเหตุ </t>
    </r>
    <r>
      <rPr>
        <sz val="14"/>
        <rFont val="TH SarabunPSK"/>
        <family val="2"/>
      </rPr>
      <t>:  -ไม่มีข้อมูล หรือข้อมูลมีค่าเป็น 0 หรือข้อมูลมีจำนวนน้อย</t>
    </r>
  </si>
  <si>
    <t>ร้อยละ</t>
  </si>
  <si>
    <t>พ.ศ. 2565 จังหวัดปัตตานี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</si>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</sst>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#,##0.0"/>
    <numFmt numFmtId="166" formatCode="_-* #,##0_-;\-* #,##0_-;_-* &quot;-&quot;??_-;_-@_-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left" vertical="center"/>
    </xf>
    <xf numFmtId="2" fontId="3" fillId="0" borderId="3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/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3" fontId="3" fillId="0" borderId="0" xfId="1" applyNumberFormat="1" applyFont="1" applyFill="1" applyAlignment="1">
      <alignment horizontal="right"/>
    </xf>
    <xf numFmtId="166" fontId="3" fillId="0" borderId="0" xfId="1" applyNumberFormat="1" applyFont="1"/>
    <xf numFmtId="166" fontId="3" fillId="2" borderId="0" xfId="1" applyNumberFormat="1" applyFont="1" applyFill="1"/>
    <xf numFmtId="43" fontId="3" fillId="2" borderId="0" xfId="1" applyNumberFormat="1" applyFont="1" applyFill="1"/>
    <xf numFmtId="43" fontId="3" fillId="0" borderId="0" xfId="1" applyNumberFormat="1" applyFont="1"/>
    <xf numFmtId="166" fontId="3" fillId="0" borderId="0" xfId="0" applyNumberFormat="1" applyFont="1"/>
    <xf numFmtId="1" fontId="3" fillId="0" borderId="0" xfId="0" applyNumberFormat="1" applyFont="1"/>
    <xf numFmtId="1" fontId="3" fillId="0" borderId="0" xfId="1" applyNumberFormat="1" applyFont="1" applyAlignment="1">
      <alignment horizontal="right"/>
    </xf>
    <xf numFmtId="1" fontId="3" fillId="2" borderId="0" xfId="1" applyNumberFormat="1" applyFont="1" applyFill="1" applyAlignment="1">
      <alignment horizontal="right"/>
    </xf>
    <xf numFmtId="1" fontId="3" fillId="0" borderId="0" xfId="1" applyNumberFormat="1" applyFont="1"/>
    <xf numFmtId="2" fontId="3" fillId="0" borderId="0" xfId="0" applyNumberFormat="1" applyFont="1" applyFill="1"/>
    <xf numFmtId="2" fontId="3" fillId="0" borderId="3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workbookViewId="0">
      <selection activeCell="X13" sqref="X13"/>
    </sheetView>
  </sheetViews>
  <sheetFormatPr defaultColWidth="9.7109375" defaultRowHeight="18.75"/>
  <cols>
    <col min="1" max="1" width="84.85546875" style="2" bestFit="1" customWidth="1"/>
    <col min="2" max="4" width="12.28515625" style="2" hidden="1" customWidth="1"/>
    <col min="5" max="13" width="9.85546875" style="2" hidden="1" customWidth="1"/>
    <col min="14" max="16" width="11.7109375" style="2" customWidth="1"/>
    <col min="17" max="256" width="9.7109375" style="2"/>
    <col min="257" max="257" width="34.7109375" style="2" customWidth="1"/>
    <col min="258" max="260" width="12.28515625" style="2" customWidth="1"/>
    <col min="261" max="512" width="9.7109375" style="2"/>
    <col min="513" max="513" width="34.7109375" style="2" customWidth="1"/>
    <col min="514" max="516" width="12.28515625" style="2" customWidth="1"/>
    <col min="517" max="768" width="9.7109375" style="2"/>
    <col min="769" max="769" width="34.7109375" style="2" customWidth="1"/>
    <col min="770" max="772" width="12.28515625" style="2" customWidth="1"/>
    <col min="773" max="1024" width="9.7109375" style="2"/>
    <col min="1025" max="1025" width="34.7109375" style="2" customWidth="1"/>
    <col min="1026" max="1028" width="12.28515625" style="2" customWidth="1"/>
    <col min="1029" max="1280" width="9.7109375" style="2"/>
    <col min="1281" max="1281" width="34.7109375" style="2" customWidth="1"/>
    <col min="1282" max="1284" width="12.28515625" style="2" customWidth="1"/>
    <col min="1285" max="1536" width="9.7109375" style="2"/>
    <col min="1537" max="1537" width="34.7109375" style="2" customWidth="1"/>
    <col min="1538" max="1540" width="12.28515625" style="2" customWidth="1"/>
    <col min="1541" max="1792" width="9.7109375" style="2"/>
    <col min="1793" max="1793" width="34.7109375" style="2" customWidth="1"/>
    <col min="1794" max="1796" width="12.28515625" style="2" customWidth="1"/>
    <col min="1797" max="2048" width="9.7109375" style="2"/>
    <col min="2049" max="2049" width="34.7109375" style="2" customWidth="1"/>
    <col min="2050" max="2052" width="12.28515625" style="2" customWidth="1"/>
    <col min="2053" max="2304" width="9.7109375" style="2"/>
    <col min="2305" max="2305" width="34.7109375" style="2" customWidth="1"/>
    <col min="2306" max="2308" width="12.28515625" style="2" customWidth="1"/>
    <col min="2309" max="2560" width="9.7109375" style="2"/>
    <col min="2561" max="2561" width="34.7109375" style="2" customWidth="1"/>
    <col min="2562" max="2564" width="12.28515625" style="2" customWidth="1"/>
    <col min="2565" max="2816" width="9.7109375" style="2"/>
    <col min="2817" max="2817" width="34.7109375" style="2" customWidth="1"/>
    <col min="2818" max="2820" width="12.28515625" style="2" customWidth="1"/>
    <col min="2821" max="3072" width="9.7109375" style="2"/>
    <col min="3073" max="3073" width="34.7109375" style="2" customWidth="1"/>
    <col min="3074" max="3076" width="12.28515625" style="2" customWidth="1"/>
    <col min="3077" max="3328" width="9.7109375" style="2"/>
    <col min="3329" max="3329" width="34.7109375" style="2" customWidth="1"/>
    <col min="3330" max="3332" width="12.28515625" style="2" customWidth="1"/>
    <col min="3333" max="3584" width="9.7109375" style="2"/>
    <col min="3585" max="3585" width="34.7109375" style="2" customWidth="1"/>
    <col min="3586" max="3588" width="12.28515625" style="2" customWidth="1"/>
    <col min="3589" max="3840" width="9.7109375" style="2"/>
    <col min="3841" max="3841" width="34.7109375" style="2" customWidth="1"/>
    <col min="3842" max="3844" width="12.28515625" style="2" customWidth="1"/>
    <col min="3845" max="4096" width="9.7109375" style="2"/>
    <col min="4097" max="4097" width="34.7109375" style="2" customWidth="1"/>
    <col min="4098" max="4100" width="12.28515625" style="2" customWidth="1"/>
    <col min="4101" max="4352" width="9.7109375" style="2"/>
    <col min="4353" max="4353" width="34.7109375" style="2" customWidth="1"/>
    <col min="4354" max="4356" width="12.28515625" style="2" customWidth="1"/>
    <col min="4357" max="4608" width="9.7109375" style="2"/>
    <col min="4609" max="4609" width="34.7109375" style="2" customWidth="1"/>
    <col min="4610" max="4612" width="12.28515625" style="2" customWidth="1"/>
    <col min="4613" max="4864" width="9.7109375" style="2"/>
    <col min="4865" max="4865" width="34.7109375" style="2" customWidth="1"/>
    <col min="4866" max="4868" width="12.28515625" style="2" customWidth="1"/>
    <col min="4869" max="5120" width="9.7109375" style="2"/>
    <col min="5121" max="5121" width="34.7109375" style="2" customWidth="1"/>
    <col min="5122" max="5124" width="12.28515625" style="2" customWidth="1"/>
    <col min="5125" max="5376" width="9.7109375" style="2"/>
    <col min="5377" max="5377" width="34.7109375" style="2" customWidth="1"/>
    <col min="5378" max="5380" width="12.28515625" style="2" customWidth="1"/>
    <col min="5381" max="5632" width="9.7109375" style="2"/>
    <col min="5633" max="5633" width="34.7109375" style="2" customWidth="1"/>
    <col min="5634" max="5636" width="12.28515625" style="2" customWidth="1"/>
    <col min="5637" max="5888" width="9.7109375" style="2"/>
    <col min="5889" max="5889" width="34.7109375" style="2" customWidth="1"/>
    <col min="5890" max="5892" width="12.28515625" style="2" customWidth="1"/>
    <col min="5893" max="6144" width="9.7109375" style="2"/>
    <col min="6145" max="6145" width="34.7109375" style="2" customWidth="1"/>
    <col min="6146" max="6148" width="12.28515625" style="2" customWidth="1"/>
    <col min="6149" max="6400" width="9.7109375" style="2"/>
    <col min="6401" max="6401" width="34.7109375" style="2" customWidth="1"/>
    <col min="6402" max="6404" width="12.28515625" style="2" customWidth="1"/>
    <col min="6405" max="6656" width="9.7109375" style="2"/>
    <col min="6657" max="6657" width="34.7109375" style="2" customWidth="1"/>
    <col min="6658" max="6660" width="12.28515625" style="2" customWidth="1"/>
    <col min="6661" max="6912" width="9.7109375" style="2"/>
    <col min="6913" max="6913" width="34.7109375" style="2" customWidth="1"/>
    <col min="6914" max="6916" width="12.28515625" style="2" customWidth="1"/>
    <col min="6917" max="7168" width="9.7109375" style="2"/>
    <col min="7169" max="7169" width="34.7109375" style="2" customWidth="1"/>
    <col min="7170" max="7172" width="12.28515625" style="2" customWidth="1"/>
    <col min="7173" max="7424" width="9.7109375" style="2"/>
    <col min="7425" max="7425" width="34.7109375" style="2" customWidth="1"/>
    <col min="7426" max="7428" width="12.28515625" style="2" customWidth="1"/>
    <col min="7429" max="7680" width="9.7109375" style="2"/>
    <col min="7681" max="7681" width="34.7109375" style="2" customWidth="1"/>
    <col min="7682" max="7684" width="12.28515625" style="2" customWidth="1"/>
    <col min="7685" max="7936" width="9.7109375" style="2"/>
    <col min="7937" max="7937" width="34.7109375" style="2" customWidth="1"/>
    <col min="7938" max="7940" width="12.28515625" style="2" customWidth="1"/>
    <col min="7941" max="8192" width="9.7109375" style="2"/>
    <col min="8193" max="8193" width="34.7109375" style="2" customWidth="1"/>
    <col min="8194" max="8196" width="12.28515625" style="2" customWidth="1"/>
    <col min="8197" max="8448" width="9.7109375" style="2"/>
    <col min="8449" max="8449" width="34.7109375" style="2" customWidth="1"/>
    <col min="8450" max="8452" width="12.28515625" style="2" customWidth="1"/>
    <col min="8453" max="8704" width="9.7109375" style="2"/>
    <col min="8705" max="8705" width="34.7109375" style="2" customWidth="1"/>
    <col min="8706" max="8708" width="12.28515625" style="2" customWidth="1"/>
    <col min="8709" max="8960" width="9.7109375" style="2"/>
    <col min="8961" max="8961" width="34.7109375" style="2" customWidth="1"/>
    <col min="8962" max="8964" width="12.28515625" style="2" customWidth="1"/>
    <col min="8965" max="9216" width="9.7109375" style="2"/>
    <col min="9217" max="9217" width="34.7109375" style="2" customWidth="1"/>
    <col min="9218" max="9220" width="12.28515625" style="2" customWidth="1"/>
    <col min="9221" max="9472" width="9.7109375" style="2"/>
    <col min="9473" max="9473" width="34.7109375" style="2" customWidth="1"/>
    <col min="9474" max="9476" width="12.28515625" style="2" customWidth="1"/>
    <col min="9477" max="9728" width="9.7109375" style="2"/>
    <col min="9729" max="9729" width="34.7109375" style="2" customWidth="1"/>
    <col min="9730" max="9732" width="12.28515625" style="2" customWidth="1"/>
    <col min="9733" max="9984" width="9.7109375" style="2"/>
    <col min="9985" max="9985" width="34.7109375" style="2" customWidth="1"/>
    <col min="9986" max="9988" width="12.28515625" style="2" customWidth="1"/>
    <col min="9989" max="10240" width="9.7109375" style="2"/>
    <col min="10241" max="10241" width="34.7109375" style="2" customWidth="1"/>
    <col min="10242" max="10244" width="12.28515625" style="2" customWidth="1"/>
    <col min="10245" max="10496" width="9.7109375" style="2"/>
    <col min="10497" max="10497" width="34.7109375" style="2" customWidth="1"/>
    <col min="10498" max="10500" width="12.28515625" style="2" customWidth="1"/>
    <col min="10501" max="10752" width="9.7109375" style="2"/>
    <col min="10753" max="10753" width="34.7109375" style="2" customWidth="1"/>
    <col min="10754" max="10756" width="12.28515625" style="2" customWidth="1"/>
    <col min="10757" max="11008" width="9.7109375" style="2"/>
    <col min="11009" max="11009" width="34.7109375" style="2" customWidth="1"/>
    <col min="11010" max="11012" width="12.28515625" style="2" customWidth="1"/>
    <col min="11013" max="11264" width="9.7109375" style="2"/>
    <col min="11265" max="11265" width="34.7109375" style="2" customWidth="1"/>
    <col min="11266" max="11268" width="12.28515625" style="2" customWidth="1"/>
    <col min="11269" max="11520" width="9.7109375" style="2"/>
    <col min="11521" max="11521" width="34.7109375" style="2" customWidth="1"/>
    <col min="11522" max="11524" width="12.28515625" style="2" customWidth="1"/>
    <col min="11525" max="11776" width="9.7109375" style="2"/>
    <col min="11777" max="11777" width="34.7109375" style="2" customWidth="1"/>
    <col min="11778" max="11780" width="12.28515625" style="2" customWidth="1"/>
    <col min="11781" max="12032" width="9.7109375" style="2"/>
    <col min="12033" max="12033" width="34.7109375" style="2" customWidth="1"/>
    <col min="12034" max="12036" width="12.28515625" style="2" customWidth="1"/>
    <col min="12037" max="12288" width="9.7109375" style="2"/>
    <col min="12289" max="12289" width="34.7109375" style="2" customWidth="1"/>
    <col min="12290" max="12292" width="12.28515625" style="2" customWidth="1"/>
    <col min="12293" max="12544" width="9.7109375" style="2"/>
    <col min="12545" max="12545" width="34.7109375" style="2" customWidth="1"/>
    <col min="12546" max="12548" width="12.28515625" style="2" customWidth="1"/>
    <col min="12549" max="12800" width="9.7109375" style="2"/>
    <col min="12801" max="12801" width="34.7109375" style="2" customWidth="1"/>
    <col min="12802" max="12804" width="12.28515625" style="2" customWidth="1"/>
    <col min="12805" max="13056" width="9.7109375" style="2"/>
    <col min="13057" max="13057" width="34.7109375" style="2" customWidth="1"/>
    <col min="13058" max="13060" width="12.28515625" style="2" customWidth="1"/>
    <col min="13061" max="13312" width="9.7109375" style="2"/>
    <col min="13313" max="13313" width="34.7109375" style="2" customWidth="1"/>
    <col min="13314" max="13316" width="12.28515625" style="2" customWidth="1"/>
    <col min="13317" max="13568" width="9.7109375" style="2"/>
    <col min="13569" max="13569" width="34.7109375" style="2" customWidth="1"/>
    <col min="13570" max="13572" width="12.28515625" style="2" customWidth="1"/>
    <col min="13573" max="13824" width="9.7109375" style="2"/>
    <col min="13825" max="13825" width="34.7109375" style="2" customWidth="1"/>
    <col min="13826" max="13828" width="12.28515625" style="2" customWidth="1"/>
    <col min="13829" max="14080" width="9.7109375" style="2"/>
    <col min="14081" max="14081" width="34.7109375" style="2" customWidth="1"/>
    <col min="14082" max="14084" width="12.28515625" style="2" customWidth="1"/>
    <col min="14085" max="14336" width="9.7109375" style="2"/>
    <col min="14337" max="14337" width="34.7109375" style="2" customWidth="1"/>
    <col min="14338" max="14340" width="12.28515625" style="2" customWidth="1"/>
    <col min="14341" max="14592" width="9.7109375" style="2"/>
    <col min="14593" max="14593" width="34.7109375" style="2" customWidth="1"/>
    <col min="14594" max="14596" width="12.28515625" style="2" customWidth="1"/>
    <col min="14597" max="14848" width="9.7109375" style="2"/>
    <col min="14849" max="14849" width="34.7109375" style="2" customWidth="1"/>
    <col min="14850" max="14852" width="12.28515625" style="2" customWidth="1"/>
    <col min="14853" max="15104" width="9.7109375" style="2"/>
    <col min="15105" max="15105" width="34.7109375" style="2" customWidth="1"/>
    <col min="15106" max="15108" width="12.28515625" style="2" customWidth="1"/>
    <col min="15109" max="15360" width="9.7109375" style="2"/>
    <col min="15361" max="15361" width="34.7109375" style="2" customWidth="1"/>
    <col min="15362" max="15364" width="12.28515625" style="2" customWidth="1"/>
    <col min="15365" max="15616" width="9.7109375" style="2"/>
    <col min="15617" max="15617" width="34.7109375" style="2" customWidth="1"/>
    <col min="15618" max="15620" width="12.28515625" style="2" customWidth="1"/>
    <col min="15621" max="15872" width="9.7109375" style="2"/>
    <col min="15873" max="15873" width="34.7109375" style="2" customWidth="1"/>
    <col min="15874" max="15876" width="12.28515625" style="2" customWidth="1"/>
    <col min="15877" max="16128" width="9.7109375" style="2"/>
    <col min="16129" max="16129" width="34.7109375" style="2" customWidth="1"/>
    <col min="16130" max="16132" width="12.28515625" style="2" customWidth="1"/>
    <col min="16133" max="16384" width="9.7109375" style="2"/>
  </cols>
  <sheetData>
    <row r="1" spans="1:16" ht="19.5">
      <c r="A1" s="1" t="s">
        <v>0</v>
      </c>
      <c r="N1" s="32"/>
      <c r="P1" s="32"/>
    </row>
    <row r="2" spans="1:16">
      <c r="A2" s="3" t="s">
        <v>24</v>
      </c>
      <c r="B2" s="3"/>
      <c r="C2" s="3"/>
      <c r="D2" s="3"/>
    </row>
    <row r="3" spans="1:16">
      <c r="A3" s="4" t="s">
        <v>1</v>
      </c>
      <c r="B3" s="16" t="s">
        <v>2</v>
      </c>
      <c r="C3" s="16" t="s">
        <v>3</v>
      </c>
      <c r="D3" s="16" t="s">
        <v>4</v>
      </c>
      <c r="E3" s="28" t="s">
        <v>2</v>
      </c>
      <c r="F3" s="28" t="s">
        <v>3</v>
      </c>
      <c r="G3" s="28" t="s">
        <v>4</v>
      </c>
      <c r="H3" s="27" t="s">
        <v>2</v>
      </c>
      <c r="I3" s="27" t="s">
        <v>3</v>
      </c>
      <c r="J3" s="27" t="s">
        <v>4</v>
      </c>
      <c r="K3" s="28" t="s">
        <v>2</v>
      </c>
      <c r="L3" s="28" t="s">
        <v>3</v>
      </c>
      <c r="M3" s="28" t="s">
        <v>4</v>
      </c>
      <c r="N3" s="16" t="s">
        <v>2</v>
      </c>
      <c r="O3" s="16" t="s">
        <v>3</v>
      </c>
      <c r="P3" s="16" t="s">
        <v>4</v>
      </c>
    </row>
    <row r="4" spans="1:16">
      <c r="A4" s="5"/>
      <c r="B4" s="17"/>
      <c r="C4" s="18" t="s">
        <v>5</v>
      </c>
      <c r="D4" s="18"/>
      <c r="E4" s="28"/>
      <c r="F4" s="28" t="s">
        <v>5</v>
      </c>
      <c r="G4" s="28"/>
      <c r="H4" s="27"/>
      <c r="I4" s="27" t="s">
        <v>5</v>
      </c>
      <c r="J4" s="27"/>
      <c r="K4" s="28"/>
      <c r="L4" s="28" t="s">
        <v>5</v>
      </c>
      <c r="M4" s="28"/>
    </row>
    <row r="5" spans="1:16" ht="18.75" customHeight="1">
      <c r="A5" s="6" t="s">
        <v>6</v>
      </c>
      <c r="B5" s="24">
        <f>SUM(B6:B10)+B14+B18+B19</f>
        <v>513355</v>
      </c>
      <c r="C5" s="24">
        <f>SUM(C6:C10)+C14+C18+C19</f>
        <v>246726</v>
      </c>
      <c r="D5" s="24">
        <f>SUM(D6:D10)+D14+D18+D19</f>
        <v>266629</v>
      </c>
      <c r="E5" s="28">
        <v>513973</v>
      </c>
      <c r="F5" s="28">
        <v>246998</v>
      </c>
      <c r="G5" s="28">
        <v>266975</v>
      </c>
      <c r="H5" s="27">
        <v>514567</v>
      </c>
      <c r="I5" s="27">
        <v>247259</v>
      </c>
      <c r="J5" s="27">
        <v>267308</v>
      </c>
      <c r="K5" s="28">
        <v>515113</v>
      </c>
      <c r="L5" s="28">
        <v>247502</v>
      </c>
      <c r="M5" s="28">
        <v>267611</v>
      </c>
      <c r="N5" s="31">
        <f>AVERAGE(B5,E5,H5,K5)</f>
        <v>514252</v>
      </c>
      <c r="O5" s="31">
        <f t="shared" ref="O5:P19" si="0">AVERAGE(C5,F5,I5,L5)</f>
        <v>247121.25</v>
      </c>
      <c r="P5" s="31">
        <f t="shared" si="0"/>
        <v>267130.75</v>
      </c>
    </row>
    <row r="6" spans="1:16" ht="18.75" customHeight="1">
      <c r="A6" s="7" t="s">
        <v>7</v>
      </c>
      <c r="B6" s="23">
        <v>64009</v>
      </c>
      <c r="C6" s="23">
        <v>20942</v>
      </c>
      <c r="D6" s="23">
        <v>43067</v>
      </c>
      <c r="E6" s="28">
        <v>62002</v>
      </c>
      <c r="F6" s="28">
        <v>20132</v>
      </c>
      <c r="G6" s="28">
        <v>41870</v>
      </c>
      <c r="H6" s="27">
        <v>61118</v>
      </c>
      <c r="I6" s="27">
        <v>21183</v>
      </c>
      <c r="J6" s="27">
        <v>39935</v>
      </c>
      <c r="K6" s="28">
        <v>60231</v>
      </c>
      <c r="L6" s="28">
        <v>20632</v>
      </c>
      <c r="M6" s="28">
        <v>39599</v>
      </c>
      <c r="N6" s="31">
        <f t="shared" ref="N6:N19" si="1">AVERAGE(B6,E6,H6,K6)</f>
        <v>61840</v>
      </c>
      <c r="O6" s="31">
        <f t="shared" si="0"/>
        <v>20722.25</v>
      </c>
      <c r="P6" s="31">
        <f t="shared" si="0"/>
        <v>41117.75</v>
      </c>
    </row>
    <row r="7" spans="1:16" ht="18.75" customHeight="1">
      <c r="A7" s="2" t="s">
        <v>8</v>
      </c>
      <c r="B7" s="23">
        <v>65493</v>
      </c>
      <c r="C7" s="23">
        <v>31303</v>
      </c>
      <c r="D7" s="23">
        <v>34190</v>
      </c>
      <c r="E7" s="28">
        <v>70528</v>
      </c>
      <c r="F7" s="28">
        <v>33947</v>
      </c>
      <c r="G7" s="28">
        <v>36581</v>
      </c>
      <c r="H7" s="27">
        <v>67849</v>
      </c>
      <c r="I7" s="27">
        <v>30443</v>
      </c>
      <c r="J7" s="27">
        <v>37406</v>
      </c>
      <c r="K7" s="28">
        <v>62048</v>
      </c>
      <c r="L7" s="28">
        <v>28761</v>
      </c>
      <c r="M7" s="28">
        <v>33287</v>
      </c>
      <c r="N7" s="31">
        <f t="shared" si="1"/>
        <v>66479.5</v>
      </c>
      <c r="O7" s="31">
        <f t="shared" si="0"/>
        <v>31113.5</v>
      </c>
      <c r="P7" s="31">
        <f t="shared" si="0"/>
        <v>35366</v>
      </c>
    </row>
    <row r="8" spans="1:16" ht="18.75" customHeight="1">
      <c r="A8" s="8" t="s">
        <v>9</v>
      </c>
      <c r="B8" s="23">
        <v>152843</v>
      </c>
      <c r="C8" s="23">
        <v>89158</v>
      </c>
      <c r="D8" s="23">
        <v>63685</v>
      </c>
      <c r="E8" s="28">
        <v>153267</v>
      </c>
      <c r="F8" s="28">
        <v>81252</v>
      </c>
      <c r="G8" s="28">
        <v>72015</v>
      </c>
      <c r="H8" s="27">
        <v>148560</v>
      </c>
      <c r="I8" s="27">
        <v>81621</v>
      </c>
      <c r="J8" s="27">
        <v>66939</v>
      </c>
      <c r="K8" s="28">
        <v>150114</v>
      </c>
      <c r="L8" s="28">
        <v>85556</v>
      </c>
      <c r="M8" s="28">
        <v>64558</v>
      </c>
      <c r="N8" s="31">
        <f t="shared" si="1"/>
        <v>151196</v>
      </c>
      <c r="O8" s="31">
        <f t="shared" si="0"/>
        <v>84396.75</v>
      </c>
      <c r="P8" s="31">
        <f t="shared" si="0"/>
        <v>66799.25</v>
      </c>
    </row>
    <row r="9" spans="1:16" ht="18.75" customHeight="1">
      <c r="A9" s="8" t="s">
        <v>10</v>
      </c>
      <c r="B9" s="23">
        <v>75871</v>
      </c>
      <c r="C9" s="23">
        <v>35705</v>
      </c>
      <c r="D9" s="23">
        <v>40166</v>
      </c>
      <c r="E9" s="28">
        <v>73801</v>
      </c>
      <c r="F9" s="28">
        <v>38585</v>
      </c>
      <c r="G9" s="28">
        <v>35216</v>
      </c>
      <c r="H9" s="27">
        <v>79762</v>
      </c>
      <c r="I9" s="27">
        <v>40831</v>
      </c>
      <c r="J9" s="27">
        <v>38931</v>
      </c>
      <c r="K9" s="28">
        <v>79574</v>
      </c>
      <c r="L9" s="28">
        <v>38220</v>
      </c>
      <c r="M9" s="28">
        <v>41354</v>
      </c>
      <c r="N9" s="31">
        <f t="shared" si="1"/>
        <v>77252</v>
      </c>
      <c r="O9" s="31">
        <f t="shared" si="0"/>
        <v>38335.25</v>
      </c>
      <c r="P9" s="31">
        <f t="shared" si="0"/>
        <v>38916.75</v>
      </c>
    </row>
    <row r="10" spans="1:16" ht="18.75" customHeight="1">
      <c r="A10" s="2" t="s">
        <v>11</v>
      </c>
      <c r="B10" s="25">
        <f>SUM(B11:B13)</f>
        <v>80791</v>
      </c>
      <c r="C10" s="25">
        <f>SUM(C11:C13)</f>
        <v>37562</v>
      </c>
      <c r="D10" s="25">
        <f t="shared" ref="D10" si="2">SUM(D11:D13)</f>
        <v>43229</v>
      </c>
      <c r="E10" s="28">
        <v>72905</v>
      </c>
      <c r="F10" s="28">
        <v>38521</v>
      </c>
      <c r="G10" s="28">
        <v>34384</v>
      </c>
      <c r="H10" s="27">
        <v>74004</v>
      </c>
      <c r="I10" s="27">
        <v>37979</v>
      </c>
      <c r="J10" s="27">
        <v>36025</v>
      </c>
      <c r="K10" s="28">
        <v>85806</v>
      </c>
      <c r="L10" s="28">
        <v>40970</v>
      </c>
      <c r="M10" s="28">
        <v>44836</v>
      </c>
      <c r="N10" s="31">
        <f t="shared" si="1"/>
        <v>78376.5</v>
      </c>
      <c r="O10" s="31">
        <f t="shared" si="0"/>
        <v>38758</v>
      </c>
      <c r="P10" s="31">
        <f t="shared" si="0"/>
        <v>39618.5</v>
      </c>
    </row>
    <row r="11" spans="1:16" ht="18.75" customHeight="1">
      <c r="A11" s="8" t="s">
        <v>12</v>
      </c>
      <c r="B11" s="23">
        <v>74810</v>
      </c>
      <c r="C11" s="23">
        <v>34408</v>
      </c>
      <c r="D11" s="23">
        <v>40402</v>
      </c>
      <c r="E11" s="28">
        <v>69340</v>
      </c>
      <c r="F11" s="28">
        <v>36272</v>
      </c>
      <c r="G11" s="28">
        <v>33068</v>
      </c>
      <c r="H11" s="27">
        <v>69391</v>
      </c>
      <c r="I11" s="27">
        <v>34728</v>
      </c>
      <c r="J11" s="27">
        <v>34663</v>
      </c>
      <c r="K11" s="28">
        <v>80579</v>
      </c>
      <c r="L11" s="28">
        <v>37097</v>
      </c>
      <c r="M11" s="28">
        <v>43482</v>
      </c>
      <c r="N11" s="31">
        <f t="shared" si="1"/>
        <v>73530</v>
      </c>
      <c r="O11" s="31">
        <f t="shared" si="0"/>
        <v>35626.25</v>
      </c>
      <c r="P11" s="31">
        <f t="shared" si="0"/>
        <v>37903.75</v>
      </c>
    </row>
    <row r="12" spans="1:16" ht="18.75" customHeight="1">
      <c r="A12" s="8" t="s">
        <v>13</v>
      </c>
      <c r="B12" s="23">
        <v>5806</v>
      </c>
      <c r="C12" s="23">
        <v>3101</v>
      </c>
      <c r="D12" s="23">
        <v>2705</v>
      </c>
      <c r="E12" s="28">
        <v>3399</v>
      </c>
      <c r="F12" s="28">
        <v>2206</v>
      </c>
      <c r="G12" s="28">
        <v>1193</v>
      </c>
      <c r="H12" s="27">
        <v>4613</v>
      </c>
      <c r="I12" s="27">
        <v>3251</v>
      </c>
      <c r="J12" s="27">
        <v>1362</v>
      </c>
      <c r="K12" s="28">
        <v>5227</v>
      </c>
      <c r="L12" s="28">
        <v>3873</v>
      </c>
      <c r="M12" s="28">
        <v>1354</v>
      </c>
      <c r="N12" s="31">
        <f t="shared" si="1"/>
        <v>4761.25</v>
      </c>
      <c r="O12" s="31">
        <f t="shared" si="0"/>
        <v>3107.75</v>
      </c>
      <c r="P12" s="31">
        <f t="shared" si="0"/>
        <v>1653.5</v>
      </c>
    </row>
    <row r="13" spans="1:16" ht="18.75" customHeight="1">
      <c r="A13" s="11" t="s">
        <v>14</v>
      </c>
      <c r="B13" s="9">
        <v>175</v>
      </c>
      <c r="C13" s="26">
        <v>53</v>
      </c>
      <c r="D13" s="10">
        <v>122</v>
      </c>
      <c r="E13" s="28">
        <v>169</v>
      </c>
      <c r="F13" s="28">
        <v>46</v>
      </c>
      <c r="G13" s="28">
        <v>123</v>
      </c>
      <c r="H13" s="33">
        <v>0</v>
      </c>
      <c r="I13" s="33">
        <v>0</v>
      </c>
      <c r="J13" s="33">
        <v>0</v>
      </c>
      <c r="K13" s="34">
        <v>0</v>
      </c>
      <c r="L13" s="34">
        <v>0</v>
      </c>
      <c r="M13" s="34">
        <v>0</v>
      </c>
      <c r="N13" s="31">
        <f t="shared" si="1"/>
        <v>86</v>
      </c>
      <c r="O13" s="31">
        <f t="shared" si="0"/>
        <v>24.75</v>
      </c>
      <c r="P13" s="31">
        <f t="shared" si="0"/>
        <v>61.25</v>
      </c>
    </row>
    <row r="14" spans="1:16" ht="18.75" customHeight="1">
      <c r="A14" s="2" t="s">
        <v>15</v>
      </c>
      <c r="B14" s="25">
        <f>SUM(B15:B17)</f>
        <v>72339</v>
      </c>
      <c r="C14" s="25">
        <f>SUM(C15:C17)</f>
        <v>30847</v>
      </c>
      <c r="D14" s="25">
        <f t="shared" ref="D14" si="3">SUM(D15:D17)</f>
        <v>41492</v>
      </c>
      <c r="E14" s="28">
        <v>80012</v>
      </c>
      <c r="F14" s="28">
        <v>33959</v>
      </c>
      <c r="G14" s="28">
        <v>46053</v>
      </c>
      <c r="H14" s="27">
        <v>83155</v>
      </c>
      <c r="I14" s="27">
        <v>35083</v>
      </c>
      <c r="J14" s="27">
        <v>48072</v>
      </c>
      <c r="K14" s="28">
        <v>76873</v>
      </c>
      <c r="L14" s="28">
        <v>33016</v>
      </c>
      <c r="M14" s="28">
        <v>43857</v>
      </c>
      <c r="N14" s="31">
        <f t="shared" si="1"/>
        <v>78094.75</v>
      </c>
      <c r="O14" s="31">
        <f t="shared" si="0"/>
        <v>33226.25</v>
      </c>
      <c r="P14" s="31">
        <f t="shared" si="0"/>
        <v>44868.5</v>
      </c>
    </row>
    <row r="15" spans="1:16" ht="18.75" customHeight="1">
      <c r="A15" s="11" t="s">
        <v>16</v>
      </c>
      <c r="B15" s="23">
        <v>39426</v>
      </c>
      <c r="C15" s="23">
        <v>16403</v>
      </c>
      <c r="D15" s="23">
        <v>23023</v>
      </c>
      <c r="E15" s="28">
        <v>40361</v>
      </c>
      <c r="F15" s="28">
        <v>18641</v>
      </c>
      <c r="G15" s="28">
        <v>21720</v>
      </c>
      <c r="H15" s="27">
        <v>40998</v>
      </c>
      <c r="I15" s="27">
        <v>19830</v>
      </c>
      <c r="J15" s="27">
        <v>21168</v>
      </c>
      <c r="K15" s="28">
        <v>35996</v>
      </c>
      <c r="L15" s="28">
        <v>13970</v>
      </c>
      <c r="M15" s="28">
        <v>22026</v>
      </c>
      <c r="N15" s="31">
        <f t="shared" si="1"/>
        <v>39195.25</v>
      </c>
      <c r="O15" s="31">
        <f t="shared" si="0"/>
        <v>17211</v>
      </c>
      <c r="P15" s="31">
        <f t="shared" si="0"/>
        <v>21984.25</v>
      </c>
    </row>
    <row r="16" spans="1:16" ht="18.75" customHeight="1">
      <c r="A16" s="11" t="s">
        <v>17</v>
      </c>
      <c r="B16" s="23">
        <v>14933</v>
      </c>
      <c r="C16" s="23">
        <v>9208</v>
      </c>
      <c r="D16" s="23">
        <v>5725</v>
      </c>
      <c r="E16" s="28">
        <v>16677</v>
      </c>
      <c r="F16" s="28">
        <v>8597</v>
      </c>
      <c r="G16" s="28">
        <v>8080</v>
      </c>
      <c r="H16" s="27">
        <v>19106</v>
      </c>
      <c r="I16" s="27">
        <v>8655</v>
      </c>
      <c r="J16" s="27">
        <v>10451</v>
      </c>
      <c r="K16" s="28">
        <v>21071</v>
      </c>
      <c r="L16" s="28">
        <v>12209</v>
      </c>
      <c r="M16" s="28">
        <v>8862</v>
      </c>
      <c r="N16" s="31">
        <f t="shared" si="1"/>
        <v>17946.75</v>
      </c>
      <c r="O16" s="31">
        <f t="shared" si="0"/>
        <v>9667.25</v>
      </c>
      <c r="P16" s="31">
        <f t="shared" si="0"/>
        <v>8279.5</v>
      </c>
    </row>
    <row r="17" spans="1:16" ht="18.75" customHeight="1">
      <c r="A17" s="11" t="s">
        <v>18</v>
      </c>
      <c r="B17" s="23">
        <v>17980</v>
      </c>
      <c r="C17" s="23">
        <v>5236</v>
      </c>
      <c r="D17" s="23">
        <v>12744</v>
      </c>
      <c r="E17" s="28">
        <v>22674</v>
      </c>
      <c r="F17" s="28">
        <v>6421</v>
      </c>
      <c r="G17" s="28">
        <v>16253</v>
      </c>
      <c r="H17" s="27">
        <v>23051</v>
      </c>
      <c r="I17" s="27">
        <v>6598</v>
      </c>
      <c r="J17" s="27">
        <v>16453</v>
      </c>
      <c r="K17" s="28">
        <v>19806</v>
      </c>
      <c r="L17" s="28">
        <v>6837</v>
      </c>
      <c r="M17" s="28">
        <v>12969</v>
      </c>
      <c r="N17" s="31">
        <f t="shared" si="1"/>
        <v>20877.75</v>
      </c>
      <c r="O17" s="31">
        <f t="shared" si="0"/>
        <v>6273</v>
      </c>
      <c r="P17" s="31">
        <f t="shared" si="0"/>
        <v>14604.75</v>
      </c>
    </row>
    <row r="18" spans="1:16" ht="18.75" customHeight="1">
      <c r="A18" s="8" t="s">
        <v>19</v>
      </c>
      <c r="B18" s="23">
        <v>437</v>
      </c>
      <c r="C18" s="23">
        <v>370</v>
      </c>
      <c r="D18" s="23">
        <v>67</v>
      </c>
      <c r="E18" s="28">
        <v>713</v>
      </c>
      <c r="F18" s="28">
        <v>410</v>
      </c>
      <c r="G18" s="28">
        <v>303</v>
      </c>
      <c r="H18" s="27">
        <v>59</v>
      </c>
      <c r="I18" s="27">
        <v>59</v>
      </c>
      <c r="J18" s="35">
        <v>0</v>
      </c>
      <c r="K18" s="28">
        <v>229</v>
      </c>
      <c r="L18" s="28">
        <v>148</v>
      </c>
      <c r="M18" s="28">
        <v>81</v>
      </c>
      <c r="N18" s="31">
        <f t="shared" si="1"/>
        <v>359.5</v>
      </c>
      <c r="O18" s="31">
        <f t="shared" si="0"/>
        <v>246.75</v>
      </c>
      <c r="P18" s="31">
        <f t="shared" si="0"/>
        <v>112.75</v>
      </c>
    </row>
    <row r="19" spans="1:16" ht="18.75" customHeight="1">
      <c r="A19" s="8" t="s">
        <v>20</v>
      </c>
      <c r="B19" s="23">
        <v>1572</v>
      </c>
      <c r="C19" s="9">
        <v>839</v>
      </c>
      <c r="D19" s="23">
        <v>733</v>
      </c>
      <c r="E19" s="28">
        <v>1045</v>
      </c>
      <c r="F19" s="28">
        <v>492</v>
      </c>
      <c r="G19" s="28">
        <v>553</v>
      </c>
      <c r="H19" s="27">
        <v>60</v>
      </c>
      <c r="I19" s="27">
        <v>60</v>
      </c>
      <c r="J19" s="35">
        <v>0</v>
      </c>
      <c r="K19" s="28">
        <v>238</v>
      </c>
      <c r="L19" s="28">
        <v>199</v>
      </c>
      <c r="M19" s="28">
        <v>39</v>
      </c>
      <c r="N19" s="31">
        <f t="shared" si="1"/>
        <v>728.75</v>
      </c>
      <c r="O19" s="31">
        <f t="shared" si="0"/>
        <v>397.5</v>
      </c>
      <c r="P19" s="31">
        <f t="shared" si="0"/>
        <v>331.25</v>
      </c>
    </row>
    <row r="20" spans="1:16" ht="18.75" customHeight="1">
      <c r="B20" s="19"/>
      <c r="C20" s="20" t="s">
        <v>23</v>
      </c>
      <c r="D20" s="19"/>
      <c r="E20" s="28"/>
      <c r="F20" s="28" t="s">
        <v>23</v>
      </c>
      <c r="G20" s="28"/>
      <c r="H20" s="27"/>
      <c r="I20" s="27" t="s">
        <v>23</v>
      </c>
      <c r="J20" s="27"/>
      <c r="K20" s="28"/>
      <c r="L20" s="28" t="s">
        <v>23</v>
      </c>
      <c r="M20" s="28"/>
      <c r="O20" s="27" t="s">
        <v>23</v>
      </c>
    </row>
    <row r="21" spans="1:16" ht="18.75" customHeight="1">
      <c r="A21" s="6" t="s">
        <v>6</v>
      </c>
      <c r="B21" s="21">
        <f>SUM(B22:B26)+B30+B34+B35+0.01</f>
        <v>100</v>
      </c>
      <c r="C21" s="21">
        <f t="shared" ref="C21" si="4">SUM(C22:C26)+C30+C34+C35</f>
        <v>100</v>
      </c>
      <c r="D21" s="21">
        <f>SUM(D22:D26)+D30+D34+D35-0.01</f>
        <v>100.00000000000001</v>
      </c>
      <c r="E21" s="29">
        <v>100</v>
      </c>
      <c r="F21" s="29">
        <v>100</v>
      </c>
      <c r="G21" s="29">
        <v>100.00062927240377</v>
      </c>
      <c r="H21" s="30">
        <v>100</v>
      </c>
      <c r="I21" s="30">
        <v>100</v>
      </c>
      <c r="J21" s="30">
        <v>100</v>
      </c>
      <c r="K21" s="29">
        <v>100</v>
      </c>
      <c r="L21" s="29">
        <v>100</v>
      </c>
      <c r="M21" s="29">
        <v>100</v>
      </c>
      <c r="N21" s="30">
        <v>100</v>
      </c>
      <c r="O21" s="30">
        <v>100</v>
      </c>
      <c r="P21" s="30">
        <v>100</v>
      </c>
    </row>
    <row r="22" spans="1:16" ht="18.75" customHeight="1">
      <c r="A22" s="7" t="s">
        <v>7</v>
      </c>
      <c r="B22" s="12">
        <f>B6/$B$5*100</f>
        <v>12.468759435478374</v>
      </c>
      <c r="C22" s="12">
        <f>C6/$C$5*100</f>
        <v>8.4879583019219709</v>
      </c>
      <c r="D22" s="12">
        <f>D6/$D$5*100</f>
        <v>16.152406527421999</v>
      </c>
      <c r="E22" s="29">
        <v>12.06</v>
      </c>
      <c r="F22" s="29">
        <v>8.1506732848039256</v>
      </c>
      <c r="G22" s="29">
        <v>15.68</v>
      </c>
      <c r="H22" s="30">
        <v>11.877559190542728</v>
      </c>
      <c r="I22" s="30">
        <v>8.5671300134676596</v>
      </c>
      <c r="J22" s="30">
        <v>14.939695033444567</v>
      </c>
      <c r="K22" s="29">
        <v>11.692774206824522</v>
      </c>
      <c r="L22" s="29">
        <v>8.3360942537838074</v>
      </c>
      <c r="M22" s="29">
        <v>14.797224329343711</v>
      </c>
      <c r="N22" s="22">
        <f>N6/$N$5*100</f>
        <v>12.025232765259055</v>
      </c>
      <c r="O22" s="22">
        <f>O6/$O$5*100</f>
        <v>8.3854585552638632</v>
      </c>
      <c r="P22" s="22">
        <f>P6/$P$5*100</f>
        <v>15.392368718314909</v>
      </c>
    </row>
    <row r="23" spans="1:16" ht="18.75" customHeight="1">
      <c r="A23" s="2" t="s">
        <v>8</v>
      </c>
      <c r="B23" s="12">
        <f t="shared" ref="B23:B35" si="5">B7/$B$5*100</f>
        <v>12.757838143195254</v>
      </c>
      <c r="C23" s="12">
        <f t="shared" ref="C23:C35" si="6">C7/$C$5*100</f>
        <v>12.687353582516639</v>
      </c>
      <c r="D23" s="12">
        <f t="shared" ref="D23:D35" si="7">D7/$D$5*100</f>
        <v>12.823061257402607</v>
      </c>
      <c r="E23" s="29">
        <v>13.722121590044614</v>
      </c>
      <c r="F23" s="29">
        <v>13.74383598247759</v>
      </c>
      <c r="G23" s="29">
        <v>13.7</v>
      </c>
      <c r="H23" s="30">
        <v>13.185649293483648</v>
      </c>
      <c r="I23" s="30">
        <v>12.312190860595571</v>
      </c>
      <c r="J23" s="30">
        <v>14.00359540305565</v>
      </c>
      <c r="K23" s="29">
        <v>12.045512343893476</v>
      </c>
      <c r="L23" s="29">
        <v>11.620512157477515</v>
      </c>
      <c r="M23" s="29">
        <v>12.44</v>
      </c>
      <c r="N23" s="22">
        <f t="shared" ref="N23:N35" si="8">N7/$N$5*100</f>
        <v>12.927416908441774</v>
      </c>
      <c r="O23" s="22">
        <f t="shared" ref="O23:O35" si="9">O7/$O$5*100</f>
        <v>12.59037820503093</v>
      </c>
      <c r="P23" s="22">
        <f t="shared" ref="P23:P35" si="10">P7/$P$5*100</f>
        <v>13.239209637976909</v>
      </c>
    </row>
    <row r="24" spans="1:16" ht="18.75" customHeight="1">
      <c r="A24" s="8" t="s">
        <v>9</v>
      </c>
      <c r="B24" s="12">
        <f t="shared" si="5"/>
        <v>29.773353722083158</v>
      </c>
      <c r="C24" s="12">
        <f t="shared" si="6"/>
        <v>36.136442855637426</v>
      </c>
      <c r="D24" s="12">
        <f t="shared" si="7"/>
        <v>23.885248791391785</v>
      </c>
      <c r="E24" s="29">
        <v>29.82</v>
      </c>
      <c r="F24" s="29">
        <v>32.895812921562118</v>
      </c>
      <c r="G24" s="29">
        <v>26.97</v>
      </c>
      <c r="H24" s="30">
        <v>28.870875901486105</v>
      </c>
      <c r="I24" s="30">
        <v>33.010325205553691</v>
      </c>
      <c r="J24" s="30">
        <v>25.041899232346211</v>
      </c>
      <c r="K24" s="29">
        <v>29.141955260302112</v>
      </c>
      <c r="L24" s="29">
        <v>34.567801472311331</v>
      </c>
      <c r="M24" s="29">
        <v>24.123821517052736</v>
      </c>
      <c r="N24" s="22">
        <f t="shared" si="8"/>
        <v>29.401149630920248</v>
      </c>
      <c r="O24" s="22">
        <v>34.049999999999997</v>
      </c>
      <c r="P24" s="22">
        <f t="shared" si="10"/>
        <v>25.006200147306139</v>
      </c>
    </row>
    <row r="25" spans="1:16" ht="18.75" customHeight="1">
      <c r="A25" s="8" t="s">
        <v>10</v>
      </c>
      <c r="B25" s="12">
        <f t="shared" si="5"/>
        <v>14.77944112748488</v>
      </c>
      <c r="C25" s="12">
        <f t="shared" si="6"/>
        <v>14.471519012994172</v>
      </c>
      <c r="D25" s="12">
        <f t="shared" si="7"/>
        <v>15.064377843370377</v>
      </c>
      <c r="E25" s="29">
        <v>14.358925468847586</v>
      </c>
      <c r="F25" s="29">
        <v>15.621583980437089</v>
      </c>
      <c r="G25" s="29">
        <v>13.19</v>
      </c>
      <c r="H25" s="30">
        <v>15.500799701496598</v>
      </c>
      <c r="I25" s="30">
        <v>16.513453504220273</v>
      </c>
      <c r="J25" s="30">
        <v>14.564098343483922</v>
      </c>
      <c r="K25" s="29">
        <v>15.447872602710474</v>
      </c>
      <c r="L25" s="29">
        <v>15.442299456166012</v>
      </c>
      <c r="M25" s="29">
        <v>15.45302696824869</v>
      </c>
      <c r="N25" s="22">
        <f t="shared" si="8"/>
        <v>15.02220701134852</v>
      </c>
      <c r="O25" s="22">
        <f t="shared" si="9"/>
        <v>15.512729075302104</v>
      </c>
      <c r="P25" s="22">
        <f t="shared" si="10"/>
        <v>14.56842763328445</v>
      </c>
    </row>
    <row r="26" spans="1:16" ht="18.75" customHeight="1">
      <c r="A26" s="2" t="s">
        <v>11</v>
      </c>
      <c r="B26" s="12">
        <f>B10/$B$5*100-0.01</f>
        <v>15.727842233931684</v>
      </c>
      <c r="C26" s="12">
        <f>C10/$C$5*100+0.01</f>
        <v>15.23417580636009</v>
      </c>
      <c r="D26" s="12">
        <f t="shared" si="7"/>
        <v>16.21316510957173</v>
      </c>
      <c r="E26" s="29">
        <v>14.18</v>
      </c>
      <c r="F26" s="29">
        <v>15.59</v>
      </c>
      <c r="G26" s="29">
        <v>12.89</v>
      </c>
      <c r="H26" s="30">
        <v>14.38180062071606</v>
      </c>
      <c r="I26" s="30">
        <v>15.360007118042216</v>
      </c>
      <c r="J26" s="30">
        <v>13.476962904215362</v>
      </c>
      <c r="K26" s="29">
        <v>16.657704231886981</v>
      </c>
      <c r="L26" s="29">
        <v>16.553401588674031</v>
      </c>
      <c r="M26" s="29">
        <v>16.760000000000002</v>
      </c>
      <c r="N26" s="36">
        <v>14.92</v>
      </c>
      <c r="O26" s="36">
        <f t="shared" si="9"/>
        <v>15.683798944849947</v>
      </c>
      <c r="P26" s="36">
        <f t="shared" si="10"/>
        <v>14.831126704806541</v>
      </c>
    </row>
    <row r="27" spans="1:16" ht="18.75" customHeight="1">
      <c r="A27" s="8" t="s">
        <v>12</v>
      </c>
      <c r="B27" s="12">
        <f t="shared" si="5"/>
        <v>14.572761539285681</v>
      </c>
      <c r="C27" s="12">
        <f t="shared" si="6"/>
        <v>13.945834650584048</v>
      </c>
      <c r="D27" s="12">
        <f t="shared" si="7"/>
        <v>15.152890345761339</v>
      </c>
      <c r="E27" s="29">
        <v>13.49</v>
      </c>
      <c r="F27" s="29">
        <v>14.68</v>
      </c>
      <c r="G27" s="29">
        <v>12.28</v>
      </c>
      <c r="H27" s="30">
        <v>13.475318724286632</v>
      </c>
      <c r="I27" s="30">
        <v>14.04519147937992</v>
      </c>
      <c r="J27" s="30">
        <v>12.967438310862375</v>
      </c>
      <c r="K27" s="29">
        <v>15.64</v>
      </c>
      <c r="L27" s="29">
        <v>14.988565748963644</v>
      </c>
      <c r="M27" s="29">
        <v>16.248211022715807</v>
      </c>
      <c r="N27" s="22">
        <f t="shared" si="8"/>
        <v>14.298437342003531</v>
      </c>
      <c r="O27" s="22">
        <f t="shared" si="9"/>
        <v>14.416506067365717</v>
      </c>
      <c r="P27" s="22">
        <f t="shared" si="10"/>
        <v>14.189212585971475</v>
      </c>
    </row>
    <row r="28" spans="1:16" ht="18.75" customHeight="1">
      <c r="A28" s="8" t="s">
        <v>13</v>
      </c>
      <c r="B28" s="12">
        <f t="shared" si="5"/>
        <v>1.1309912243963729</v>
      </c>
      <c r="C28" s="12">
        <f t="shared" si="6"/>
        <v>1.2568598364177266</v>
      </c>
      <c r="D28" s="12">
        <f t="shared" si="7"/>
        <v>1.0145183007099754</v>
      </c>
      <c r="E28" s="29">
        <v>0.66</v>
      </c>
      <c r="F28" s="29">
        <v>0.89312464068534969</v>
      </c>
      <c r="G28" s="29">
        <v>0.44685832006742204</v>
      </c>
      <c r="H28" s="30">
        <v>0.89648189642942511</v>
      </c>
      <c r="I28" s="30">
        <v>1.3148156386622933</v>
      </c>
      <c r="J28" s="30">
        <v>0.50952459335298605</v>
      </c>
      <c r="K28" s="29">
        <v>1.02</v>
      </c>
      <c r="L28" s="29">
        <v>1.5648358397103861</v>
      </c>
      <c r="M28" s="29">
        <v>0.50595827525774351</v>
      </c>
      <c r="N28" s="22">
        <f t="shared" si="8"/>
        <v>0.92585930633230407</v>
      </c>
      <c r="O28" s="22">
        <f t="shared" si="9"/>
        <v>1.2575810457417158</v>
      </c>
      <c r="P28" s="22">
        <f t="shared" si="10"/>
        <v>0.61898527219348576</v>
      </c>
    </row>
    <row r="29" spans="1:16" ht="18.75" customHeight="1">
      <c r="A29" s="11" t="s">
        <v>21</v>
      </c>
      <c r="B29" s="12">
        <f t="shared" si="5"/>
        <v>3.4089470249632318E-2</v>
      </c>
      <c r="C29" s="12">
        <f t="shared" si="6"/>
        <v>2.1481319358316514E-2</v>
      </c>
      <c r="D29" s="12">
        <f t="shared" si="7"/>
        <v>4.5756463100412939E-2</v>
      </c>
      <c r="E29" s="29">
        <v>0.03</v>
      </c>
      <c r="F29" s="29">
        <v>1.862363258002089E-2</v>
      </c>
      <c r="G29" s="29">
        <v>4.6071729562693141E-2</v>
      </c>
      <c r="H29" s="30" t="s">
        <v>25</v>
      </c>
      <c r="I29" s="30" t="s">
        <v>25</v>
      </c>
      <c r="J29" s="30" t="s">
        <v>25</v>
      </c>
      <c r="K29" s="29" t="s">
        <v>25</v>
      </c>
      <c r="L29" s="29" t="s">
        <v>25</v>
      </c>
      <c r="M29" s="29" t="s">
        <v>25</v>
      </c>
      <c r="N29" s="22">
        <f t="shared" si="8"/>
        <v>1.67233185286591E-2</v>
      </c>
      <c r="O29" s="22">
        <f t="shared" si="9"/>
        <v>1.0015326484468656E-2</v>
      </c>
      <c r="P29" s="22">
        <f t="shared" si="10"/>
        <v>2.2928846641579077E-2</v>
      </c>
    </row>
    <row r="30" spans="1:16" ht="18.75" customHeight="1">
      <c r="A30" s="2" t="s">
        <v>15</v>
      </c>
      <c r="B30" s="12">
        <f t="shared" si="5"/>
        <v>14.091418219360872</v>
      </c>
      <c r="C30" s="12">
        <f t="shared" si="6"/>
        <v>12.502533174452632</v>
      </c>
      <c r="D30" s="12">
        <f t="shared" si="7"/>
        <v>15.561698089855192</v>
      </c>
      <c r="E30" s="29">
        <v>15.5</v>
      </c>
      <c r="F30" s="29">
        <v>13.63</v>
      </c>
      <c r="G30" s="29">
        <v>17.260000000000002</v>
      </c>
      <c r="H30" s="30">
        <v>16.160189052154532</v>
      </c>
      <c r="I30" s="30">
        <v>14.198765626327049</v>
      </c>
      <c r="J30" s="30">
        <v>17.983749083454292</v>
      </c>
      <c r="K30" s="29">
        <v>14.923521635058714</v>
      </c>
      <c r="L30" s="29">
        <v>13.34</v>
      </c>
      <c r="M30" s="29">
        <v>16.388339791712596</v>
      </c>
      <c r="N30" s="36">
        <f t="shared" si="8"/>
        <v>15.186085810069772</v>
      </c>
      <c r="O30" s="36">
        <v>13.44</v>
      </c>
      <c r="P30" s="36">
        <f t="shared" si="10"/>
        <v>16.79645641694189</v>
      </c>
    </row>
    <row r="31" spans="1:16" ht="18.75" customHeight="1">
      <c r="A31" s="11" t="s">
        <v>16</v>
      </c>
      <c r="B31" s="12">
        <f t="shared" si="5"/>
        <v>7.6800654517828786</v>
      </c>
      <c r="C31" s="12">
        <f t="shared" si="6"/>
        <v>6.6482656874427501</v>
      </c>
      <c r="D31" s="12">
        <f t="shared" si="7"/>
        <v>8.6348446718098941</v>
      </c>
      <c r="E31" s="29">
        <v>7.85</v>
      </c>
      <c r="F31" s="29">
        <v>7.5470246722645529</v>
      </c>
      <c r="G31" s="29">
        <v>8.1355932203389827</v>
      </c>
      <c r="H31" s="30">
        <v>7.9674755668358062</v>
      </c>
      <c r="I31" s="30">
        <v>8.0199305182015621</v>
      </c>
      <c r="J31" s="30">
        <v>7.9189549134331934</v>
      </c>
      <c r="K31" s="29">
        <v>6.9879812778943649</v>
      </c>
      <c r="L31" s="29">
        <v>5.644398833140742</v>
      </c>
      <c r="M31" s="29">
        <v>8.2306033757954644</v>
      </c>
      <c r="N31" s="22">
        <f t="shared" si="8"/>
        <v>7.6217982623305298</v>
      </c>
      <c r="O31" s="22">
        <f t="shared" si="9"/>
        <v>6.9645973383511128</v>
      </c>
      <c r="P31" s="22">
        <f t="shared" si="10"/>
        <v>8.2297713760022013</v>
      </c>
    </row>
    <row r="32" spans="1:16" ht="18.75" customHeight="1">
      <c r="A32" s="11" t="s">
        <v>17</v>
      </c>
      <c r="B32" s="12">
        <f t="shared" si="5"/>
        <v>2.9089031956443399</v>
      </c>
      <c r="C32" s="12">
        <f t="shared" si="6"/>
        <v>3.7320752575731779</v>
      </c>
      <c r="D32" s="12">
        <f>D16/$D$5*100</f>
        <v>2.1471782889333118</v>
      </c>
      <c r="E32" s="29">
        <v>3.24</v>
      </c>
      <c r="F32" s="29">
        <v>3.4805949845747737</v>
      </c>
      <c r="G32" s="29">
        <v>3.0265006086712241</v>
      </c>
      <c r="H32" s="30">
        <v>3.7130247373034027</v>
      </c>
      <c r="I32" s="30">
        <v>3.5003781459926637</v>
      </c>
      <c r="J32" s="30">
        <v>3.9097221183054751</v>
      </c>
      <c r="K32" s="29">
        <v>4.0905587705998485</v>
      </c>
      <c r="L32" s="29">
        <v>4.9328894311965152</v>
      </c>
      <c r="M32" s="29">
        <v>3.3115230689321442</v>
      </c>
      <c r="N32" s="22">
        <f t="shared" si="8"/>
        <v>3.4898746140024737</v>
      </c>
      <c r="O32" s="22">
        <f t="shared" si="9"/>
        <v>3.9119460588678634</v>
      </c>
      <c r="P32" s="22">
        <f t="shared" si="10"/>
        <v>3.0994185431665953</v>
      </c>
    </row>
    <row r="33" spans="1:16" ht="18.75" customHeight="1">
      <c r="A33" s="11" t="s">
        <v>18</v>
      </c>
      <c r="B33" s="12">
        <f t="shared" si="5"/>
        <v>3.5024495719336524</v>
      </c>
      <c r="C33" s="12">
        <f t="shared" si="6"/>
        <v>2.122192229436703</v>
      </c>
      <c r="D33" s="12">
        <f t="shared" si="7"/>
        <v>4.779675129111987</v>
      </c>
      <c r="E33" s="29">
        <v>4.41</v>
      </c>
      <c r="F33" s="29">
        <v>2.5996161912242206</v>
      </c>
      <c r="G33" s="29">
        <v>6.0878359396947284</v>
      </c>
      <c r="H33" s="30">
        <v>4.479688748015322</v>
      </c>
      <c r="I33" s="30">
        <v>2.68</v>
      </c>
      <c r="J33" s="30">
        <v>6.1550720517156234</v>
      </c>
      <c r="K33" s="29">
        <v>3.8449815865645012</v>
      </c>
      <c r="L33" s="29">
        <v>2.77</v>
      </c>
      <c r="M33" s="29">
        <v>4.8462133469849888</v>
      </c>
      <c r="N33" s="22">
        <f t="shared" si="8"/>
        <v>4.0598286443222387</v>
      </c>
      <c r="O33" s="22">
        <f t="shared" si="9"/>
        <v>2.5384300216998739</v>
      </c>
      <c r="P33" s="22">
        <f t="shared" si="10"/>
        <v>5.4672664977730943</v>
      </c>
    </row>
    <row r="34" spans="1:16" ht="18.75" customHeight="1">
      <c r="A34" s="8" t="s">
        <v>19</v>
      </c>
      <c r="B34" s="12">
        <f t="shared" si="5"/>
        <v>8.5126277137653278E-2</v>
      </c>
      <c r="C34" s="12">
        <f>C18/$C$5*100-0.01</f>
        <v>0.13996392759579451</v>
      </c>
      <c r="D34" s="12">
        <f>D18/$D$5*100+0.01</f>
        <v>3.5128549407603821E-2</v>
      </c>
      <c r="E34" s="29">
        <v>0.14000000000000001</v>
      </c>
      <c r="F34" s="29">
        <v>0.16599324690888187</v>
      </c>
      <c r="G34" s="29">
        <v>0.11349377282517088</v>
      </c>
      <c r="H34" s="30">
        <v>1.1465950984031234E-2</v>
      </c>
      <c r="I34" s="30">
        <v>2.3861618788395971E-2</v>
      </c>
      <c r="J34" s="30" t="s">
        <v>25</v>
      </c>
      <c r="K34" s="29">
        <v>4.4456264936043162E-2</v>
      </c>
      <c r="L34" s="29">
        <v>5.9797496585886178E-2</v>
      </c>
      <c r="M34" s="29">
        <v>3.0267814103306666E-2</v>
      </c>
      <c r="N34" s="22">
        <f t="shared" si="8"/>
        <v>6.9907360593638918E-2</v>
      </c>
      <c r="O34" s="22">
        <f t="shared" si="9"/>
        <v>9.9849770102732965E-2</v>
      </c>
      <c r="P34" s="22">
        <v>0.05</v>
      </c>
    </row>
    <row r="35" spans="1:16" ht="18.75" customHeight="1">
      <c r="A35" s="13" t="s">
        <v>20</v>
      </c>
      <c r="B35" s="14">
        <f t="shared" si="5"/>
        <v>0.30622084132812577</v>
      </c>
      <c r="C35" s="14">
        <f t="shared" si="6"/>
        <v>0.34005333852127462</v>
      </c>
      <c r="D35" s="14">
        <f t="shared" si="7"/>
        <v>0.27491383157871047</v>
      </c>
      <c r="E35" s="29">
        <v>0.20331807312835501</v>
      </c>
      <c r="F35" s="29">
        <v>0.19919189629065823</v>
      </c>
      <c r="G35" s="29">
        <v>0.20713549957861224</v>
      </c>
      <c r="H35" s="30">
        <v>1.1660289136302949E-2</v>
      </c>
      <c r="I35" s="30">
        <v>2.4266053005148447E-2</v>
      </c>
      <c r="J35" s="30" t="s">
        <v>25</v>
      </c>
      <c r="K35" s="29">
        <v>4.620345438767804E-2</v>
      </c>
      <c r="L35" s="29">
        <v>8.0403390679671269E-2</v>
      </c>
      <c r="M35" s="29">
        <v>1.4573391975666173E-2</v>
      </c>
      <c r="N35" s="37">
        <f t="shared" si="8"/>
        <v>0.1417106788111665</v>
      </c>
      <c r="O35" s="37">
        <f t="shared" si="9"/>
        <v>0.16085221323540569</v>
      </c>
      <c r="P35" s="37">
        <f t="shared" si="10"/>
        <v>0.12400294612282563</v>
      </c>
    </row>
    <row r="36" spans="1:16" ht="21">
      <c r="A36" s="2" t="s">
        <v>22</v>
      </c>
    </row>
    <row r="37" spans="1:16">
      <c r="B37" s="22"/>
      <c r="C37" s="22"/>
      <c r="D37" s="22"/>
    </row>
    <row r="39" spans="1:16">
      <c r="A39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dcterms:created xsi:type="dcterms:W3CDTF">2021-06-08T02:04:26Z</dcterms:created>
  <dcterms:modified xsi:type="dcterms:W3CDTF">2023-04-05T05:05:22Z</dcterms:modified>
</cp:coreProperties>
</file>