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-4.10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<sst xmlns="http://schemas.openxmlformats.org/spreadsheetml/2006/main" count="78" uniqueCount="48">
  <si>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ตาราง</t>
  </si>
  <si>
    <t>4.10</t>
  </si>
  <si>
    <t>จำนวนเจ้าหน้าที่ทางการแพทย์ จำแนกเป็นรายอำเภอ  พ.ศ. 2548</t>
  </si>
  <si>
    <t>TABLE</t>
  </si>
  <si>
    <t>NUMBER OF MEDICAL PERSONNELS BY DISTRICT: 2005</t>
  </si>
  <si>
    <t>อำเภอ/กิ่งอำเภอ</t>
  </si>
  <si>
    <t>จำนวนเจ้าหน้าที่ทางการแพทย์</t>
  </si>
  <si>
    <t>จำนวนประชากรต่อเจ้าหน้าที่ทางการแพทย์1 คน</t>
  </si>
  <si>
    <t>District/Minor district</t>
  </si>
  <si>
    <t>Number of medical personnels</t>
  </si>
  <si>
    <t>Number of population per medical personnel</t>
  </si>
  <si>
    <t>แพทย์</t>
  </si>
  <si>
    <t>ทันตแพทย์</t>
  </si>
  <si>
    <t>เภสัชกร</t>
  </si>
  <si>
    <t>พยาบาล</t>
  </si>
  <si>
    <t>ผู้ช่วยพยาบาล</t>
  </si>
  <si>
    <t>Physician</t>
  </si>
  <si>
    <t>Dentist</t>
  </si>
  <si>
    <t>Phamacist</t>
  </si>
  <si>
    <t>Nurse</t>
  </si>
  <si>
    <t>Practical  nurse</t>
  </si>
  <si>
    <t>Practical   nurse</t>
  </si>
  <si>
    <t>ยอดรวม</t>
  </si>
  <si>
    <t xml:space="preserve">                    -</t>
  </si>
  <si>
    <t xml:space="preserve">                  -</t>
  </si>
  <si>
    <t>Total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</si>
  <si>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</si>
  <si>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</si>
  <si>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</si>
  <si>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</si>
  <si>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</si>
  <si>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</si>
  <si>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</si>
  <si>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</si>
  <si>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</si>
  <si>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</si>
  <si>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</si>
  <si>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</si>
  <si>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</si>
  <si>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</si>
  <si>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</si>
  <si>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</si>
  <si>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</si>
  <si>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</si>
  <si>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กิ่งอ.เขาคิชฌกูฏ</t>
  </si>
  <si>
    <t xml:space="preserve"> King Amphoe Khao Khitchakut</t>
  </si>
  <si>
    <t xml:space="preserve">     ที่มา:   สำนักงานสาธารณสุขจังหวัดจันทบุรี</t>
  </si>
  <si>
    <t xml:space="preserve"> Source:   Chanthaburi  Provincial Health Office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</si>
</sst>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</numFmts>
  <fonts count="7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5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95" fontId="5" fillId="0" borderId="9" xfId="0" applyNumberFormat="1" applyFont="1" applyBorder="1" applyAlignment="1">
      <alignment horizontal="right"/>
    </xf>
    <xf numFmtId="195" fontId="5" fillId="0" borderId="9" xfId="0" applyNumberFormat="1" applyFont="1" applyBorder="1" applyAlignment="1">
      <alignment horizontal="left"/>
    </xf>
    <xf numFmtId="0" fontId="5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95" fontId="5" fillId="0" borderId="5" xfId="0" applyNumberFormat="1" applyFont="1" applyBorder="1" applyAlignment="1">
      <alignment horizontal="right"/>
    </xf>
    <xf numFmtId="195" fontId="5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 quotePrefix="1">
      <alignment horizontal="left"/>
    </xf>
    <xf numFmtId="0" fontId="5" fillId="0" borderId="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 quotePrefix="1">
      <alignment horizontal="center"/>
    </xf>
    <xf numFmtId="0" fontId="5" fillId="0" borderId="7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 topLeftCell="B1">
      <selection activeCell="B1" sqref="B1"/>
    </sheetView>
  </sheetViews>
  <sheetFormatPr defaultColWidth="9.140625" defaultRowHeight="21.75"/>
  <cols>
    <col min="1" max="1" width="2.140625" style="7" hidden="1" customWidth="1"/>
    <col min="2" max="2" width="6.00390625" style="7" customWidth="1"/>
    <col min="3" max="3" width="4.421875" style="7" customWidth="1"/>
    <col min="4" max="4" width="11.421875" style="7" customWidth="1"/>
    <col min="5" max="8" width="9.421875" style="7" customWidth="1"/>
    <col min="9" max="9" width="10.7109375" style="7" customWidth="1"/>
    <col min="10" max="13" width="9.421875" style="7" customWidth="1"/>
    <col min="14" max="14" width="10.140625" style="7" customWidth="1"/>
    <col min="15" max="15" width="0.13671875" style="7" customWidth="1"/>
    <col min="16" max="16" width="23.57421875" style="7" customWidth="1"/>
    <col min="17" max="17" width="8.140625" style="6" customWidth="1"/>
    <col min="18" max="16384" width="9.140625" style="7" customWidth="1"/>
  </cols>
  <sheetData>
    <row r="1" spans="2:20" s="1" customFormat="1" ht="23.25" customHeight="1">
      <c r="B1" s="1" t="s">
        <v>0</v>
      </c>
      <c r="C1" s="2" t="s">
        <v>1</v>
      </c>
      <c r="D1" s="1" t="s">
        <v>2</v>
      </c>
      <c r="Q1" s="3"/>
      <c r="R1" s="3"/>
      <c r="S1" s="3"/>
      <c r="T1" s="3"/>
    </row>
    <row r="2" spans="2:20" s="4" customFormat="1" ht="21">
      <c r="B2" s="4" t="s">
        <v>3</v>
      </c>
      <c r="C2" s="2" t="s">
        <v>1</v>
      </c>
      <c r="D2" s="4" t="s">
        <v>4</v>
      </c>
      <c r="Q2" s="5"/>
      <c r="R2" s="5"/>
      <c r="S2" s="5"/>
      <c r="T2" s="5"/>
    </row>
    <row r="3" spans="1:20" ht="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R3" s="6"/>
      <c r="S3" s="6"/>
      <c r="T3" s="6"/>
    </row>
    <row r="4" spans="1:17" s="13" customFormat="1" ht="20.25" customHeight="1">
      <c r="A4" s="8" t="s">
        <v>5</v>
      </c>
      <c r="B4" s="8"/>
      <c r="C4" s="8"/>
      <c r="D4" s="8"/>
      <c r="E4" s="9" t="s">
        <v>6</v>
      </c>
      <c r="F4" s="10"/>
      <c r="G4" s="10"/>
      <c r="H4" s="10"/>
      <c r="I4" s="10"/>
      <c r="J4" s="9" t="s">
        <v>7</v>
      </c>
      <c r="K4" s="10"/>
      <c r="L4" s="10"/>
      <c r="M4" s="10"/>
      <c r="N4" s="10"/>
      <c r="O4" s="11"/>
      <c r="P4" s="8" t="s">
        <v>8</v>
      </c>
      <c r="Q4" s="12"/>
    </row>
    <row r="5" spans="1:16" s="13" customFormat="1" ht="18" customHeight="1">
      <c r="A5" s="14"/>
      <c r="B5" s="14"/>
      <c r="C5" s="14"/>
      <c r="D5" s="14"/>
      <c r="E5" s="15" t="s">
        <v>9</v>
      </c>
      <c r="F5" s="16"/>
      <c r="G5" s="16"/>
      <c r="H5" s="16"/>
      <c r="I5" s="16"/>
      <c r="J5" s="15" t="s">
        <v>10</v>
      </c>
      <c r="K5" s="16"/>
      <c r="L5" s="16"/>
      <c r="M5" s="16"/>
      <c r="N5" s="16"/>
      <c r="O5" s="17"/>
      <c r="P5" s="18"/>
    </row>
    <row r="6" spans="1:16" s="13" customFormat="1" ht="18" customHeight="1">
      <c r="A6" s="14"/>
      <c r="B6" s="14"/>
      <c r="C6" s="14"/>
      <c r="D6" s="14"/>
      <c r="E6" s="19" t="s">
        <v>11</v>
      </c>
      <c r="F6" s="19" t="s">
        <v>12</v>
      </c>
      <c r="G6" s="19" t="s">
        <v>13</v>
      </c>
      <c r="H6" s="19" t="s">
        <v>14</v>
      </c>
      <c r="I6" s="19" t="s">
        <v>15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12"/>
      <c r="P6" s="18"/>
    </row>
    <row r="7" spans="1:16" s="13" customFormat="1" ht="21">
      <c r="A7" s="20"/>
      <c r="B7" s="20"/>
      <c r="C7" s="20"/>
      <c r="D7" s="20"/>
      <c r="E7" s="21" t="s">
        <v>16</v>
      </c>
      <c r="F7" s="21" t="s">
        <v>17</v>
      </c>
      <c r="G7" s="21" t="s">
        <v>18</v>
      </c>
      <c r="H7" s="21" t="s">
        <v>19</v>
      </c>
      <c r="I7" s="21" t="s">
        <v>20</v>
      </c>
      <c r="J7" s="21" t="s">
        <v>16</v>
      </c>
      <c r="K7" s="21" t="s">
        <v>17</v>
      </c>
      <c r="L7" s="21" t="s">
        <v>18</v>
      </c>
      <c r="M7" s="21" t="s">
        <v>19</v>
      </c>
      <c r="N7" s="21" t="s">
        <v>21</v>
      </c>
      <c r="O7" s="22"/>
      <c r="P7" s="23"/>
    </row>
    <row r="8" spans="1:17" s="31" customFormat="1" ht="29.25" customHeight="1">
      <c r="A8" s="24"/>
      <c r="B8" s="25" t="s">
        <v>22</v>
      </c>
      <c r="C8" s="25"/>
      <c r="D8" s="26"/>
      <c r="E8" s="27">
        <f>SUM(E9:E18)</f>
        <v>196</v>
      </c>
      <c r="F8" s="27">
        <f>SUM(F9:F18)</f>
        <v>32</v>
      </c>
      <c r="G8" s="27">
        <f>SUM(G9:G18)</f>
        <v>59</v>
      </c>
      <c r="H8" s="27">
        <f>SUM(H9:H18)</f>
        <v>1256</v>
      </c>
      <c r="I8" s="28" t="s">
        <v>23</v>
      </c>
      <c r="J8" s="27">
        <f>498159/E8</f>
        <v>2541.627551020408</v>
      </c>
      <c r="K8" s="27">
        <f>498159/F8</f>
        <v>15567.46875</v>
      </c>
      <c r="L8" s="27">
        <f>498159/G8</f>
        <v>8443.372881355932</v>
      </c>
      <c r="M8" s="27">
        <f>498159/H8</f>
        <v>396.6234076433121</v>
      </c>
      <c r="N8" s="28" t="s">
        <v>24</v>
      </c>
      <c r="O8" s="29"/>
      <c r="P8" s="30" t="s">
        <v>25</v>
      </c>
      <c r="Q8" s="13"/>
    </row>
    <row r="9" spans="1:17" s="31" customFormat="1" ht="24" customHeight="1">
      <c r="A9" s="24"/>
      <c r="B9" s="32" t="s">
        <v>26</v>
      </c>
      <c r="C9" s="30"/>
      <c r="D9" s="33"/>
      <c r="E9" s="27">
        <v>160</v>
      </c>
      <c r="F9" s="34">
        <v>18</v>
      </c>
      <c r="G9" s="27">
        <v>45</v>
      </c>
      <c r="H9" s="35">
        <v>813</v>
      </c>
      <c r="I9" s="28" t="s">
        <v>23</v>
      </c>
      <c r="J9" s="27">
        <f>119203/E9</f>
        <v>745.01875</v>
      </c>
      <c r="K9" s="27">
        <f>119203/F9</f>
        <v>6622.388888888889</v>
      </c>
      <c r="L9" s="27">
        <f>119203/G9</f>
        <v>2648.9555555555557</v>
      </c>
      <c r="M9" s="27">
        <f>119203/H9</f>
        <v>146.62115621156212</v>
      </c>
      <c r="N9" s="28" t="s">
        <v>24</v>
      </c>
      <c r="O9" s="29"/>
      <c r="P9" s="36" t="s">
        <v>27</v>
      </c>
      <c r="Q9" s="13"/>
    </row>
    <row r="10" spans="1:17" s="31" customFormat="1" ht="24" customHeight="1">
      <c r="A10" s="24"/>
      <c r="B10" s="32" t="s">
        <v>28</v>
      </c>
      <c r="D10" s="33"/>
      <c r="E10" s="27">
        <v>1</v>
      </c>
      <c r="F10" s="34">
        <v>2</v>
      </c>
      <c r="G10" s="27">
        <v>2</v>
      </c>
      <c r="H10" s="35">
        <v>42</v>
      </c>
      <c r="I10" s="28" t="s">
        <v>23</v>
      </c>
      <c r="J10" s="27">
        <f>55044/E10</f>
        <v>55044</v>
      </c>
      <c r="K10" s="27">
        <f>55044/F10</f>
        <v>27522</v>
      </c>
      <c r="L10" s="27">
        <f>55044/G10</f>
        <v>27522</v>
      </c>
      <c r="M10" s="27">
        <f>55044/H10</f>
        <v>1310.5714285714287</v>
      </c>
      <c r="N10" s="28" t="s">
        <v>24</v>
      </c>
      <c r="O10" s="29"/>
      <c r="P10" s="36" t="s">
        <v>29</v>
      </c>
      <c r="Q10" s="13"/>
    </row>
    <row r="11" spans="1:17" s="31" customFormat="1" ht="24" customHeight="1">
      <c r="A11" s="24"/>
      <c r="B11" s="32" t="s">
        <v>30</v>
      </c>
      <c r="D11" s="33"/>
      <c r="E11" s="27">
        <v>7</v>
      </c>
      <c r="F11" s="34">
        <v>4</v>
      </c>
      <c r="G11" s="27">
        <v>4</v>
      </c>
      <c r="H11" s="35">
        <v>95</v>
      </c>
      <c r="I11" s="28" t="s">
        <v>23</v>
      </c>
      <c r="J11" s="27">
        <f>68687/E11</f>
        <v>9812.42857142857</v>
      </c>
      <c r="K11" s="27">
        <f>68687/F11</f>
        <v>17171.75</v>
      </c>
      <c r="L11" s="27">
        <f>68687/G11</f>
        <v>17171.75</v>
      </c>
      <c r="M11" s="27">
        <f>68687/H11</f>
        <v>723.021052631579</v>
      </c>
      <c r="N11" s="28" t="s">
        <v>24</v>
      </c>
      <c r="O11" s="29"/>
      <c r="P11" s="36" t="s">
        <v>31</v>
      </c>
      <c r="Q11" s="13"/>
    </row>
    <row r="12" spans="1:17" s="31" customFormat="1" ht="24" customHeight="1">
      <c r="A12" s="24"/>
      <c r="B12" s="32" t="s">
        <v>32</v>
      </c>
      <c r="D12" s="33"/>
      <c r="E12" s="27">
        <v>6</v>
      </c>
      <c r="F12" s="34">
        <v>1</v>
      </c>
      <c r="G12" s="27">
        <v>1</v>
      </c>
      <c r="H12" s="35">
        <v>52</v>
      </c>
      <c r="I12" s="28" t="s">
        <v>23</v>
      </c>
      <c r="J12" s="27">
        <f>38115/E12</f>
        <v>6352.5</v>
      </c>
      <c r="K12" s="27">
        <f>38115/F12</f>
        <v>38115</v>
      </c>
      <c r="L12" s="27">
        <f>38115/G12</f>
        <v>38115</v>
      </c>
      <c r="M12" s="27">
        <f>38115/H12</f>
        <v>732.9807692307693</v>
      </c>
      <c r="N12" s="28" t="s">
        <v>24</v>
      </c>
      <c r="O12" s="29"/>
      <c r="P12" s="36" t="s">
        <v>33</v>
      </c>
      <c r="Q12" s="13"/>
    </row>
    <row r="13" spans="1:16" s="31" customFormat="1" ht="24" customHeight="1">
      <c r="A13" s="24"/>
      <c r="B13" s="32" t="s">
        <v>34</v>
      </c>
      <c r="D13" s="37"/>
      <c r="E13" s="27">
        <v>3</v>
      </c>
      <c r="F13" s="34">
        <v>1</v>
      </c>
      <c r="G13" s="27">
        <v>1</v>
      </c>
      <c r="H13" s="35">
        <v>38</v>
      </c>
      <c r="I13" s="28" t="s">
        <v>23</v>
      </c>
      <c r="J13" s="27">
        <f>29479/E13</f>
        <v>9826.333333333334</v>
      </c>
      <c r="K13" s="27">
        <f>29479/F13</f>
        <v>29479</v>
      </c>
      <c r="L13" s="27">
        <f>29479/G13</f>
        <v>29479</v>
      </c>
      <c r="M13" s="27">
        <f>29479/H13</f>
        <v>775.7631578947369</v>
      </c>
      <c r="N13" s="28" t="s">
        <v>24</v>
      </c>
      <c r="O13" s="29"/>
      <c r="P13" s="36" t="s">
        <v>35</v>
      </c>
    </row>
    <row r="14" spans="1:16" s="31" customFormat="1" ht="24" customHeight="1">
      <c r="A14" s="24"/>
      <c r="B14" s="32" t="s">
        <v>36</v>
      </c>
      <c r="D14" s="37"/>
      <c r="E14" s="27">
        <v>3</v>
      </c>
      <c r="F14" s="34">
        <v>1</v>
      </c>
      <c r="G14" s="27">
        <v>1</v>
      </c>
      <c r="H14" s="35">
        <v>49</v>
      </c>
      <c r="I14" s="28" t="s">
        <v>23</v>
      </c>
      <c r="J14" s="27">
        <f>30790/E14</f>
        <v>10263.333333333334</v>
      </c>
      <c r="K14" s="27">
        <f>30790/F14</f>
        <v>30790</v>
      </c>
      <c r="L14" s="27">
        <f>30790/G14</f>
        <v>30790</v>
      </c>
      <c r="M14" s="27">
        <f>30790/H14</f>
        <v>628.3673469387755</v>
      </c>
      <c r="N14" s="28" t="s">
        <v>24</v>
      </c>
      <c r="O14" s="29"/>
      <c r="P14" s="36" t="s">
        <v>37</v>
      </c>
    </row>
    <row r="15" spans="1:17" s="31" customFormat="1" ht="24" customHeight="1">
      <c r="A15" s="24"/>
      <c r="B15" s="32" t="s">
        <v>38</v>
      </c>
      <c r="D15" s="33"/>
      <c r="E15" s="27">
        <v>5</v>
      </c>
      <c r="F15" s="34">
        <v>2</v>
      </c>
      <c r="G15" s="27">
        <v>2</v>
      </c>
      <c r="H15" s="35">
        <v>52</v>
      </c>
      <c r="I15" s="28" t="s">
        <v>23</v>
      </c>
      <c r="J15" s="27">
        <f>62340</f>
        <v>62340</v>
      </c>
      <c r="K15" s="27">
        <f>62340</f>
        <v>62340</v>
      </c>
      <c r="L15" s="27">
        <f>62340</f>
        <v>62340</v>
      </c>
      <c r="M15" s="27">
        <f>62340</f>
        <v>62340</v>
      </c>
      <c r="N15" s="28" t="s">
        <v>24</v>
      </c>
      <c r="O15" s="29"/>
      <c r="P15" s="36" t="s">
        <v>39</v>
      </c>
      <c r="Q15" s="13"/>
    </row>
    <row r="16" spans="1:17" s="31" customFormat="1" ht="24" customHeight="1">
      <c r="A16" s="24"/>
      <c r="B16" s="32" t="s">
        <v>40</v>
      </c>
      <c r="D16" s="37"/>
      <c r="E16" s="27">
        <v>4</v>
      </c>
      <c r="F16" s="34">
        <v>1</v>
      </c>
      <c r="G16" s="27">
        <v>1</v>
      </c>
      <c r="H16" s="35">
        <v>34</v>
      </c>
      <c r="I16" s="28" t="s">
        <v>23</v>
      </c>
      <c r="J16" s="27">
        <f>36453/E16</f>
        <v>9113.25</v>
      </c>
      <c r="K16" s="27">
        <f>36453/F16</f>
        <v>36453</v>
      </c>
      <c r="L16" s="27">
        <f>36453/G16</f>
        <v>36453</v>
      </c>
      <c r="M16" s="27">
        <f>36453/H16</f>
        <v>1072.1470588235295</v>
      </c>
      <c r="N16" s="28" t="s">
        <v>24</v>
      </c>
      <c r="O16" s="29"/>
      <c r="P16" s="36" t="s">
        <v>41</v>
      </c>
      <c r="Q16" s="13"/>
    </row>
    <row r="17" spans="1:16" s="31" customFormat="1" ht="24" customHeight="1">
      <c r="A17" s="24"/>
      <c r="B17" s="32" t="s">
        <v>42</v>
      </c>
      <c r="D17" s="37"/>
      <c r="E17" s="27">
        <v>3</v>
      </c>
      <c r="F17" s="34">
        <v>1</v>
      </c>
      <c r="G17" s="27">
        <v>1</v>
      </c>
      <c r="H17" s="35">
        <v>39</v>
      </c>
      <c r="I17" s="28" t="s">
        <v>23</v>
      </c>
      <c r="J17" s="27">
        <f>32108/E17</f>
        <v>10702.666666666666</v>
      </c>
      <c r="K17" s="27">
        <f>32108/F17</f>
        <v>32108</v>
      </c>
      <c r="L17" s="27">
        <f>32108/G17</f>
        <v>32108</v>
      </c>
      <c r="M17" s="27">
        <f>32108/H17</f>
        <v>823.2820512820513</v>
      </c>
      <c r="N17" s="28" t="s">
        <v>24</v>
      </c>
      <c r="O17" s="29"/>
      <c r="P17" s="36" t="s">
        <v>43</v>
      </c>
    </row>
    <row r="18" spans="1:16" s="31" customFormat="1" ht="24" customHeight="1">
      <c r="A18" s="24"/>
      <c r="B18" s="37" t="s">
        <v>44</v>
      </c>
      <c r="C18" s="37"/>
      <c r="D18" s="37"/>
      <c r="E18" s="27">
        <v>4</v>
      </c>
      <c r="F18" s="34">
        <v>1</v>
      </c>
      <c r="G18" s="27">
        <v>1</v>
      </c>
      <c r="H18" s="35">
        <v>42</v>
      </c>
      <c r="I18" s="28" t="s">
        <v>23</v>
      </c>
      <c r="J18" s="27">
        <f>25940/E18</f>
        <v>6485</v>
      </c>
      <c r="K18" s="27">
        <f>25940/F18</f>
        <v>25940</v>
      </c>
      <c r="L18" s="27">
        <f>25940/G18</f>
        <v>25940</v>
      </c>
      <c r="M18" s="27">
        <f>25940/H18</f>
        <v>617.6190476190476</v>
      </c>
      <c r="N18" s="28" t="s">
        <v>24</v>
      </c>
      <c r="O18" s="29"/>
      <c r="P18" s="36" t="s">
        <v>45</v>
      </c>
    </row>
    <row r="19" spans="1:16" s="31" customFormat="1" ht="24" customHeight="1">
      <c r="A19" s="24"/>
      <c r="B19" s="37"/>
      <c r="C19" s="37"/>
      <c r="D19" s="37"/>
      <c r="E19" s="27"/>
      <c r="F19" s="34"/>
      <c r="G19" s="27"/>
      <c r="H19" s="35"/>
      <c r="I19" s="34"/>
      <c r="J19" s="27"/>
      <c r="K19" s="34"/>
      <c r="L19" s="34"/>
      <c r="M19" s="27"/>
      <c r="N19" s="27"/>
      <c r="O19" s="29"/>
      <c r="P19" s="37"/>
    </row>
    <row r="20" spans="1:16" s="13" customFormat="1" ht="9" customHeight="1">
      <c r="A20" s="24"/>
      <c r="B20" s="33"/>
      <c r="C20" s="33"/>
      <c r="D20" s="33"/>
      <c r="E20" s="38"/>
      <c r="F20" s="39"/>
      <c r="G20" s="38"/>
      <c r="H20" s="40"/>
      <c r="I20" s="39"/>
      <c r="J20" s="38"/>
      <c r="K20" s="39"/>
      <c r="L20" s="39"/>
      <c r="M20" s="38"/>
      <c r="N20" s="38"/>
      <c r="O20" s="29"/>
      <c r="P20" s="33"/>
    </row>
    <row r="21" spans="1:22" s="46" customFormat="1" ht="4.5" customHeight="1">
      <c r="A21" s="41"/>
      <c r="B21" s="42"/>
      <c r="C21" s="42"/>
      <c r="D21" s="43"/>
      <c r="E21" s="44"/>
      <c r="F21" s="44"/>
      <c r="G21" s="44"/>
      <c r="H21" s="43"/>
      <c r="I21" s="44"/>
      <c r="J21" s="44"/>
      <c r="K21" s="44"/>
      <c r="L21" s="44"/>
      <c r="M21" s="44"/>
      <c r="N21" s="44"/>
      <c r="O21" s="45"/>
      <c r="P21" s="42"/>
      <c r="Q21" s="13"/>
      <c r="R21" s="13"/>
      <c r="S21" s="13"/>
      <c r="T21" s="13"/>
      <c r="U21" s="13"/>
      <c r="V21" s="13"/>
    </row>
    <row r="22" spans="1:22" s="49" customFormat="1" ht="3.75" customHeight="1">
      <c r="A22" s="47"/>
      <c r="B22" s="33"/>
      <c r="C22" s="33"/>
      <c r="D22" s="33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29"/>
      <c r="P22" s="33"/>
      <c r="Q22" s="13"/>
      <c r="R22" s="13"/>
      <c r="S22" s="13"/>
      <c r="T22" s="13"/>
      <c r="U22" s="13"/>
      <c r="V22" s="13"/>
    </row>
    <row r="23" s="31" customFormat="1" ht="20.25" customHeight="1">
      <c r="B23" s="31" t="s">
        <v>46</v>
      </c>
    </row>
    <row r="24" s="31" customFormat="1" ht="15" customHeight="1">
      <c r="B24" s="31" t="s">
        <v>47</v>
      </c>
    </row>
    <row r="25" s="31" customFormat="1" ht="18">
      <c r="Q25" s="13"/>
    </row>
    <row r="26" s="31" customFormat="1" ht="18">
      <c r="Q26" s="13"/>
    </row>
    <row r="27" s="31" customFormat="1" ht="18">
      <c r="Q27" s="13"/>
    </row>
  </sheetData>
  <mergeCells count="7">
    <mergeCell ref="P4:P7"/>
    <mergeCell ref="E5:I5"/>
    <mergeCell ref="J5:N5"/>
    <mergeCell ref="B8:D8"/>
    <mergeCell ref="A4:D7"/>
    <mergeCell ref="E4:I4"/>
    <mergeCell ref="J4:N4"/>
  </mergeCells>
  <printOptions/>
  <pageMargins left="0.35433070866141736" right="0.15748031496062992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2006-11-06T09:09:42Z</dcterms:created>
  <dcterms:modified xsi:type="dcterms:W3CDTF">2006-11-06T09:10:13Z</dcterms:modified>
  <cp:category/>
  <cp:version/>
  <cp:contentType/>
  <cp:contentStatus/>
</cp:coreProperties>
</file>