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31" windowWidth="9720" windowHeight="5970" tabRatio="785" activeTab="0"/>
  </bookViews>
  <sheets>
    <sheet name="3.14" sheetId="1" r:id="rId1"/>
  </sheets>
  <definedNames>
    <definedName name="_xlnm.Print_Area" localSheetId="0">'3.14'!#REF!</definedName>
  </definedNames>
  <calcPr fullCalcOnLoad="1"/>
</workbook>
</file>

<file path=xl/sharedStrings.xml><?xml version="1.0" encoding="utf-8"?>
<sst xmlns="http://schemas.openxmlformats.org/spreadsheetml/2006/main" count="69" uniqueCount="42">
  <si>
    <t>รวม</t>
  </si>
  <si>
    <t>Total</t>
  </si>
  <si>
    <t>ชาย</t>
  </si>
  <si>
    <t>หญิง</t>
  </si>
  <si>
    <t>Male</t>
  </si>
  <si>
    <t>Female</t>
  </si>
  <si>
    <t>ต่ำกว่าอนุปริญญา</t>
  </si>
  <si>
    <t>สังกัด</t>
  </si>
  <si>
    <t>ปริญญาโท หรือสูงกว่า</t>
  </si>
  <si>
    <t xml:space="preserve"> </t>
  </si>
  <si>
    <t xml:space="preserve">TABLE </t>
  </si>
  <si>
    <t>ตาราง</t>
  </si>
  <si>
    <t xml:space="preserve">          ที่มา:  สำนักงานเขตพื้นที่การศึกษา  _ _ _ _ _ _ _ _ _ _ _ เขต _ _ _ _</t>
  </si>
  <si>
    <t>Jurisdiction</t>
  </si>
  <si>
    <t xml:space="preserve"> and higher</t>
  </si>
  <si>
    <t>Master's Degree</t>
  </si>
  <si>
    <t>อนุปริญญา หรือเทียบเท่า</t>
  </si>
  <si>
    <t xml:space="preserve">ปริญญาตรี </t>
  </si>
  <si>
    <t>Bachelor's</t>
  </si>
  <si>
    <t>Degree</t>
  </si>
  <si>
    <t>Diploma in Education</t>
  </si>
  <si>
    <t xml:space="preserve"> or equivalent</t>
  </si>
  <si>
    <t xml:space="preserve"> Diploma</t>
  </si>
  <si>
    <t>Lower than</t>
  </si>
  <si>
    <t>ยอดรวม</t>
  </si>
  <si>
    <t xml:space="preserve">  การศึกษาเอกชน</t>
  </si>
  <si>
    <t>สำนักบริหารงานคณะกรรมการส่งเสริม</t>
  </si>
  <si>
    <t>Office of the Private Education Commission</t>
  </si>
  <si>
    <t>สำนักงานคณะกรรมการอาชีวศึกษา</t>
  </si>
  <si>
    <t xml:space="preserve">วุฒิการศึกษา   Qualification </t>
  </si>
  <si>
    <t>สำนักงานคณะกรรมการศึกษาขั้นพื้นฐาน</t>
  </si>
  <si>
    <t>สำนักงานคณะกรรมการอุดมศึกษา</t>
  </si>
  <si>
    <t>(มหาวิทยาลัยเทคโนโลยีราชมงคลภาคตะวันออก)</t>
  </si>
  <si>
    <t>Ministry of University Affairs</t>
  </si>
  <si>
    <t>The Vocation Education Department</t>
  </si>
  <si>
    <t>Department of General Education</t>
  </si>
  <si>
    <t xml:space="preserve">                    สถาบันการศึกษาจังหวัดจันทบุรี</t>
  </si>
  <si>
    <t xml:space="preserve">        ที่มา  :  สำนักงานเขตพื้นที่การศึกษาจังหวัดจันทบุรี  </t>
  </si>
  <si>
    <t xml:space="preserve">      Source :  Chanthaburi Educational Service Area Office </t>
  </si>
  <si>
    <t xml:space="preserve">                     Chanthaburi Educational Institution</t>
  </si>
  <si>
    <t>จำนวนอาจารย์ในระดับอาชีวศึกษา และอุดมศึกษา จำแนกตามวุฒิการศึกษา เพศ และสังกัด  ปีการศึกษา 2551</t>
  </si>
  <si>
    <t>NUMBER OF LECTURER IN VOCATIONAL AND HIGHER EDUCATION  BY QUALIFICATION, SEX AND JURISDICTION: ACADEMIC YEAR 2008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</si>
</sst>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  <numFmt numFmtId="194" formatCode="\-\ \ \ \ \ \ "/>
    <numFmt numFmtId="195" formatCode="\-\ \ "/>
    <numFmt numFmtId="196" formatCode="\-\ \ \ \ "/>
    <numFmt numFmtId="197" formatCode="\-\ \ \ \ \ \ \ \ "/>
    <numFmt numFmtId="198" formatCode="\-\ \ \ "/>
    <numFmt numFmtId="199" formatCode="\-\ \ \ \ \ "/>
    <numFmt numFmtId="200" formatCode="#,##0\ \ "/>
    <numFmt numFmtId="201" formatCode="#,##0\ "/>
    <numFmt numFmtId="202" formatCode="\-\ "/>
    <numFmt numFmtId="203" formatCode="General\ \ \ "/>
    <numFmt numFmtId="204" formatCode="\-\ \ \ \ \ \ \ \ \ \ \ "/>
    <numFmt numFmtId="205" formatCode="\-\ \ \ \ \ \ \ "/>
    <numFmt numFmtId="206" formatCode="\-\ \ \ \ \ \ \ \ \ "/>
    <numFmt numFmtId="207" formatCode="0\ \ \ "/>
    <numFmt numFmtId="208" formatCode="\-\ \ \ \ \ \ \ \ \ \ "/>
    <numFmt numFmtId="209" formatCode="#,##0\ \ \ \ \ \ \ "/>
  </numFmts>
  <fonts count="43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2" applyNumberFormat="0" applyAlignment="0" applyProtection="0"/>
    <xf numFmtId="0" fontId="33" fillId="0" borderId="3" applyNumberFormat="0" applyFill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9" fillId="2" borderId="5" applyNumberFormat="0" applyAlignment="0" applyProtection="0"/>
    <xf numFmtId="0" fontId="0" fillId="24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200" fontId="2" fillId="0" borderId="15" xfId="0" applyNumberFormat="1" applyFont="1" applyBorder="1" applyAlignment="1">
      <alignment horizontal="right"/>
    </xf>
    <xf numFmtId="20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200" fontId="3" fillId="0" borderId="10" xfId="0" applyNumberFormat="1" applyFont="1" applyBorder="1" applyAlignment="1">
      <alignment horizontal="right"/>
    </xf>
    <xf numFmtId="200" fontId="2" fillId="0" borderId="13" xfId="0" applyNumberFormat="1" applyFont="1" applyBorder="1" applyAlignment="1">
      <alignment horizontal="right"/>
    </xf>
    <xf numFmtId="200" fontId="2" fillId="0" borderId="10" xfId="0" applyNumberFormat="1" applyFont="1" applyBorder="1" applyAlignment="1" quotePrefix="1">
      <alignment horizontal="right"/>
    </xf>
    <xf numFmtId="195" fontId="2" fillId="0" borderId="15" xfId="0" applyNumberFormat="1" applyFont="1" applyBorder="1" applyAlignment="1">
      <alignment horizontal="right"/>
    </xf>
    <xf numFmtId="195" fontId="2" fillId="0" borderId="2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GridLines="0" tabSelected="1" zoomScalePageLayoutView="0" workbookViewId="0" topLeftCell="A1">
      <selection activeCell="G4" sqref="G4"/>
    </sheetView>
  </sheetViews>
  <sheetFormatPr defaultColWidth="9.140625" defaultRowHeight="21.75"/>
  <cols>
    <col min="1" max="1" width="1.1484375" style="6" customWidth="1"/>
    <col min="2" max="2" width="6.421875" style="6" customWidth="1"/>
    <col min="3" max="3" width="5.57421875" style="6" customWidth="1"/>
    <col min="4" max="4" width="23.8515625" style="6" customWidth="1"/>
    <col min="5" max="7" width="5.7109375" style="6" customWidth="1"/>
    <col min="8" max="10" width="5.140625" style="6" customWidth="1"/>
    <col min="11" max="13" width="5.57421875" style="6" customWidth="1"/>
    <col min="14" max="16" width="6.421875" style="6" customWidth="1"/>
    <col min="17" max="19" width="5.421875" style="6" customWidth="1"/>
    <col min="20" max="20" width="29.57421875" style="6" customWidth="1"/>
    <col min="21" max="21" width="0.9921875" style="6" hidden="1" customWidth="1"/>
    <col min="22" max="22" width="8.140625" style="6" customWidth="1"/>
    <col min="23" max="16384" width="9.140625" style="6" customWidth="1"/>
  </cols>
  <sheetData>
    <row r="1" spans="2:14" s="1" customFormat="1" ht="21" customHeight="1">
      <c r="B1" s="2" t="s">
        <v>11</v>
      </c>
      <c r="C1" s="3">
        <v>3.14</v>
      </c>
      <c r="D1" s="2" t="s">
        <v>40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2:4" s="2" customFormat="1" ht="21" customHeight="1">
      <c r="B2" s="2" t="s">
        <v>10</v>
      </c>
      <c r="C2" s="3">
        <v>3.14</v>
      </c>
      <c r="D2" s="2" t="s">
        <v>41</v>
      </c>
    </row>
    <row r="3" spans="6:19" s="5" customFormat="1" ht="7.5" customHeight="1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ht="20.25" customHeight="1">
      <c r="A4" s="37" t="s">
        <v>7</v>
      </c>
      <c r="B4" s="37"/>
      <c r="C4" s="37"/>
      <c r="D4" s="38"/>
      <c r="E4" s="12"/>
      <c r="F4" s="29"/>
      <c r="G4" s="28"/>
      <c r="H4" s="24"/>
      <c r="I4" s="58" t="s">
        <v>29</v>
      </c>
      <c r="J4" s="58"/>
      <c r="K4" s="58"/>
      <c r="L4" s="58"/>
      <c r="M4" s="58"/>
      <c r="N4" s="58"/>
      <c r="O4" s="58"/>
      <c r="P4" s="58"/>
      <c r="Q4" s="58"/>
      <c r="R4" s="58"/>
      <c r="S4" s="59"/>
      <c r="T4" s="60" t="s">
        <v>13</v>
      </c>
    </row>
    <row r="5" spans="1:20" ht="20.25" customHeight="1">
      <c r="A5" s="39"/>
      <c r="B5" s="39"/>
      <c r="C5" s="39"/>
      <c r="D5" s="40"/>
      <c r="E5" s="13"/>
      <c r="F5" s="19" t="s">
        <v>0</v>
      </c>
      <c r="G5" s="21"/>
      <c r="H5" s="45" t="s">
        <v>8</v>
      </c>
      <c r="I5" s="46"/>
      <c r="J5" s="47"/>
      <c r="K5" s="61" t="s">
        <v>17</v>
      </c>
      <c r="L5" s="62"/>
      <c r="M5" s="63"/>
      <c r="N5" s="61" t="s">
        <v>16</v>
      </c>
      <c r="O5" s="62"/>
      <c r="P5" s="63"/>
      <c r="Q5" s="62" t="s">
        <v>6</v>
      </c>
      <c r="R5" s="62"/>
      <c r="S5" s="63"/>
      <c r="T5" s="39"/>
    </row>
    <row r="6" spans="1:20" ht="16.5" customHeight="1">
      <c r="A6" s="42"/>
      <c r="B6" s="42"/>
      <c r="C6" s="42"/>
      <c r="D6" s="40"/>
      <c r="E6" s="13"/>
      <c r="F6" s="19" t="s">
        <v>1</v>
      </c>
      <c r="G6" s="20"/>
      <c r="H6" s="45" t="s">
        <v>15</v>
      </c>
      <c r="I6" s="46"/>
      <c r="J6" s="47"/>
      <c r="K6" s="45" t="s">
        <v>18</v>
      </c>
      <c r="L6" s="46"/>
      <c r="M6" s="47"/>
      <c r="N6" s="45" t="s">
        <v>20</v>
      </c>
      <c r="O6" s="46"/>
      <c r="P6" s="47"/>
      <c r="Q6" s="46" t="s">
        <v>23</v>
      </c>
      <c r="R6" s="46"/>
      <c r="S6" s="47"/>
      <c r="T6" s="42"/>
    </row>
    <row r="7" spans="1:20" ht="16.5" customHeight="1">
      <c r="A7" s="42"/>
      <c r="B7" s="42"/>
      <c r="C7" s="42"/>
      <c r="D7" s="40"/>
      <c r="E7" s="14"/>
      <c r="G7" s="22"/>
      <c r="H7" s="48" t="s">
        <v>14</v>
      </c>
      <c r="I7" s="49"/>
      <c r="J7" s="50"/>
      <c r="K7" s="48" t="s">
        <v>19</v>
      </c>
      <c r="L7" s="49"/>
      <c r="M7" s="50"/>
      <c r="N7" s="55" t="s">
        <v>21</v>
      </c>
      <c r="O7" s="56"/>
      <c r="P7" s="57"/>
      <c r="Q7" s="56" t="s">
        <v>22</v>
      </c>
      <c r="R7" s="56"/>
      <c r="S7" s="57"/>
      <c r="T7" s="42"/>
    </row>
    <row r="8" spans="1:20" ht="18" customHeight="1">
      <c r="A8" s="42"/>
      <c r="B8" s="42"/>
      <c r="C8" s="42"/>
      <c r="D8" s="39"/>
      <c r="E8" s="30" t="s">
        <v>0</v>
      </c>
      <c r="F8" s="25" t="s">
        <v>2</v>
      </c>
      <c r="G8" s="26" t="s">
        <v>3</v>
      </c>
      <c r="H8" s="30" t="s">
        <v>0</v>
      </c>
      <c r="I8" s="25" t="s">
        <v>2</v>
      </c>
      <c r="J8" s="26" t="s">
        <v>3</v>
      </c>
      <c r="K8" s="30" t="s">
        <v>0</v>
      </c>
      <c r="L8" s="25" t="s">
        <v>2</v>
      </c>
      <c r="M8" s="26" t="s">
        <v>3</v>
      </c>
      <c r="N8" s="30" t="s">
        <v>0</v>
      </c>
      <c r="O8" s="25" t="s">
        <v>2</v>
      </c>
      <c r="P8" s="26" t="s">
        <v>3</v>
      </c>
      <c r="Q8" s="30" t="s">
        <v>0</v>
      </c>
      <c r="R8" s="25" t="s">
        <v>2</v>
      </c>
      <c r="S8" s="26" t="s">
        <v>3</v>
      </c>
      <c r="T8" s="42"/>
    </row>
    <row r="9" spans="1:20" ht="16.5" customHeight="1">
      <c r="A9" s="41"/>
      <c r="B9" s="41"/>
      <c r="C9" s="41"/>
      <c r="D9" s="41"/>
      <c r="E9" s="31" t="s">
        <v>1</v>
      </c>
      <c r="F9" s="23" t="s">
        <v>4</v>
      </c>
      <c r="G9" s="23" t="s">
        <v>5</v>
      </c>
      <c r="H9" s="31" t="s">
        <v>1</v>
      </c>
      <c r="I9" s="23" t="s">
        <v>4</v>
      </c>
      <c r="J9" s="23" t="s">
        <v>5</v>
      </c>
      <c r="K9" s="31" t="s">
        <v>1</v>
      </c>
      <c r="L9" s="23" t="s">
        <v>4</v>
      </c>
      <c r="M9" s="23" t="s">
        <v>5</v>
      </c>
      <c r="N9" s="31" t="s">
        <v>1</v>
      </c>
      <c r="O9" s="23" t="s">
        <v>4</v>
      </c>
      <c r="P9" s="23" t="s">
        <v>5</v>
      </c>
      <c r="Q9" s="31" t="s">
        <v>1</v>
      </c>
      <c r="R9" s="23" t="s">
        <v>4</v>
      </c>
      <c r="S9" s="23" t="s">
        <v>5</v>
      </c>
      <c r="T9" s="41"/>
    </row>
    <row r="10" spans="1:21" s="9" customFormat="1" ht="30" customHeight="1">
      <c r="A10" s="51" t="s">
        <v>24</v>
      </c>
      <c r="B10" s="51"/>
      <c r="C10" s="51"/>
      <c r="D10" s="52"/>
      <c r="E10" s="32">
        <f>SUM(E11:E16)</f>
        <v>960</v>
      </c>
      <c r="F10" s="32">
        <f aca="true" t="shared" si="0" ref="F10:S10">SUM(F11:F16)</f>
        <v>460</v>
      </c>
      <c r="G10" s="32">
        <f t="shared" si="0"/>
        <v>500</v>
      </c>
      <c r="H10" s="32">
        <f t="shared" si="0"/>
        <v>566</v>
      </c>
      <c r="I10" s="32">
        <f t="shared" si="0"/>
        <v>234</v>
      </c>
      <c r="J10" s="32">
        <f t="shared" si="0"/>
        <v>332</v>
      </c>
      <c r="K10" s="32">
        <f t="shared" si="0"/>
        <v>364</v>
      </c>
      <c r="L10" s="32">
        <f t="shared" si="0"/>
        <v>210</v>
      </c>
      <c r="M10" s="32">
        <f t="shared" si="0"/>
        <v>154</v>
      </c>
      <c r="N10" s="32">
        <f t="shared" si="0"/>
        <v>16</v>
      </c>
      <c r="O10" s="32">
        <f t="shared" si="0"/>
        <v>8</v>
      </c>
      <c r="P10" s="32">
        <f t="shared" si="0"/>
        <v>8</v>
      </c>
      <c r="Q10" s="32">
        <f t="shared" si="0"/>
        <v>14</v>
      </c>
      <c r="R10" s="32">
        <f t="shared" si="0"/>
        <v>8</v>
      </c>
      <c r="S10" s="32">
        <f t="shared" si="0"/>
        <v>6</v>
      </c>
      <c r="T10" s="53" t="s">
        <v>1</v>
      </c>
      <c r="U10" s="54"/>
    </row>
    <row r="11" spans="1:21" s="11" customFormat="1" ht="30" customHeight="1">
      <c r="A11" s="8" t="s">
        <v>28</v>
      </c>
      <c r="B11" s="15"/>
      <c r="C11" s="7"/>
      <c r="E11" s="16">
        <v>332</v>
      </c>
      <c r="F11" s="17">
        <f>SUM(163+28)</f>
        <v>191</v>
      </c>
      <c r="G11" s="17">
        <f>SUM(120+21)</f>
        <v>141</v>
      </c>
      <c r="H11" s="16">
        <f>SUM(92+6)</f>
        <v>98</v>
      </c>
      <c r="I11" s="16">
        <f>SUM(47+3)</f>
        <v>50</v>
      </c>
      <c r="J11" s="33">
        <f>SUM(45+3)</f>
        <v>48</v>
      </c>
      <c r="K11" s="33">
        <f>SUM(180+33)</f>
        <v>213</v>
      </c>
      <c r="L11" s="16">
        <f>SUM(109+20)</f>
        <v>129</v>
      </c>
      <c r="M11" s="17">
        <f>SUM(71+13)</f>
        <v>84</v>
      </c>
      <c r="N11" s="17">
        <f>SUM(4+5)</f>
        <v>9</v>
      </c>
      <c r="O11" s="16">
        <f>SUM(4+2)</f>
        <v>6</v>
      </c>
      <c r="P11" s="16">
        <f>SUM(0+3)</f>
        <v>3</v>
      </c>
      <c r="Q11" s="33">
        <f>SUM(7+5)</f>
        <v>12</v>
      </c>
      <c r="R11" s="16">
        <f>SUM(3+3)</f>
        <v>6</v>
      </c>
      <c r="S11" s="16">
        <f>SUM(4+2)</f>
        <v>6</v>
      </c>
      <c r="T11" s="44" t="s">
        <v>34</v>
      </c>
      <c r="U11" s="43"/>
    </row>
    <row r="12" spans="1:21" s="11" customFormat="1" ht="30" customHeight="1">
      <c r="A12" s="8" t="s">
        <v>26</v>
      </c>
      <c r="B12" s="8"/>
      <c r="C12" s="18"/>
      <c r="E12" s="16">
        <v>21</v>
      </c>
      <c r="F12" s="17">
        <v>12</v>
      </c>
      <c r="G12" s="16">
        <v>9</v>
      </c>
      <c r="H12" s="16">
        <v>6</v>
      </c>
      <c r="I12" s="16">
        <v>4</v>
      </c>
      <c r="J12" s="16">
        <v>2</v>
      </c>
      <c r="K12" s="16">
        <v>12</v>
      </c>
      <c r="L12" s="16">
        <v>6</v>
      </c>
      <c r="M12" s="16">
        <v>6</v>
      </c>
      <c r="N12" s="16">
        <v>3</v>
      </c>
      <c r="O12" s="16">
        <v>2</v>
      </c>
      <c r="P12" s="16">
        <v>1</v>
      </c>
      <c r="Q12" s="35">
        <v>0</v>
      </c>
      <c r="R12" s="35">
        <v>0</v>
      </c>
      <c r="S12" s="35">
        <v>0</v>
      </c>
      <c r="T12" s="44" t="s">
        <v>27</v>
      </c>
      <c r="U12" s="43"/>
    </row>
    <row r="13" spans="1:21" s="11" customFormat="1" ht="30" customHeight="1">
      <c r="A13" s="43" t="s">
        <v>25</v>
      </c>
      <c r="B13" s="43"/>
      <c r="C13" s="43"/>
      <c r="D13" s="43"/>
      <c r="E13" s="16"/>
      <c r="F13" s="17"/>
      <c r="G13" s="16"/>
      <c r="H13" s="16"/>
      <c r="I13" s="16"/>
      <c r="J13" s="33"/>
      <c r="K13" s="33"/>
      <c r="L13" s="16"/>
      <c r="M13" s="17"/>
      <c r="N13" s="17"/>
      <c r="O13" s="16"/>
      <c r="P13" s="16"/>
      <c r="Q13" s="16"/>
      <c r="R13" s="16"/>
      <c r="S13" s="16"/>
      <c r="T13" s="44"/>
      <c r="U13" s="43"/>
    </row>
    <row r="14" spans="1:21" s="11" customFormat="1" ht="30" customHeight="1">
      <c r="A14" s="8" t="s">
        <v>31</v>
      </c>
      <c r="B14" s="8"/>
      <c r="C14" s="8"/>
      <c r="D14" s="8"/>
      <c r="E14" s="16">
        <f>SUM(486+121)</f>
        <v>607</v>
      </c>
      <c r="F14" s="34">
        <f>SUM(197+60)</f>
        <v>257</v>
      </c>
      <c r="G14" s="16">
        <f>SUM(289+61)</f>
        <v>350</v>
      </c>
      <c r="H14" s="16">
        <f>SUM(382+80)</f>
        <v>462</v>
      </c>
      <c r="I14" s="16">
        <f>SUM(146+34)</f>
        <v>180</v>
      </c>
      <c r="J14" s="33">
        <f>SUM(236+46)</f>
        <v>282</v>
      </c>
      <c r="K14" s="33">
        <f>SUM(99+40)</f>
        <v>139</v>
      </c>
      <c r="L14" s="33">
        <f>SUM(50+25)</f>
        <v>75</v>
      </c>
      <c r="M14" s="33">
        <f>SUM(49+15)</f>
        <v>64</v>
      </c>
      <c r="N14" s="33">
        <f>SUM(4+0)</f>
        <v>4</v>
      </c>
      <c r="O14" s="33">
        <f>SUM(0+0)</f>
        <v>0</v>
      </c>
      <c r="P14" s="33">
        <f>SUM(4+0)</f>
        <v>4</v>
      </c>
      <c r="Q14" s="33">
        <f>SUM(1+1)</f>
        <v>2</v>
      </c>
      <c r="R14" s="33">
        <f>SUM(1+1)</f>
        <v>2</v>
      </c>
      <c r="S14" s="35">
        <v>0</v>
      </c>
      <c r="T14" s="8" t="s">
        <v>33</v>
      </c>
      <c r="U14" s="8"/>
    </row>
    <row r="15" spans="1:21" s="11" customFormat="1" ht="30" customHeight="1">
      <c r="A15" s="8" t="s">
        <v>9</v>
      </c>
      <c r="B15" s="8" t="s">
        <v>32</v>
      </c>
      <c r="C15" s="8"/>
      <c r="D15" s="8"/>
      <c r="E15" s="16"/>
      <c r="F15" s="17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"/>
      <c r="U15" s="8"/>
    </row>
    <row r="16" spans="1:20" s="11" customFormat="1" ht="30" customHeight="1">
      <c r="A16" s="10" t="s">
        <v>30</v>
      </c>
      <c r="B16" s="10"/>
      <c r="C16" s="10"/>
      <c r="D16" s="10"/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10" t="s">
        <v>35</v>
      </c>
    </row>
    <row r="17" spans="6:19" ht="24.75" customHeight="1"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3" ht="22.5" customHeight="1">
      <c r="A18" s="6" t="s">
        <v>12</v>
      </c>
      <c r="B18" s="6" t="s">
        <v>37</v>
      </c>
      <c r="M18" s="6" t="s">
        <v>38</v>
      </c>
    </row>
    <row r="19" spans="2:13" ht="18.75">
      <c r="B19" s="6" t="s">
        <v>36</v>
      </c>
      <c r="M19" s="6" t="s">
        <v>39</v>
      </c>
    </row>
  </sheetData>
  <sheetProtection/>
  <mergeCells count="21">
    <mergeCell ref="H6:J6"/>
    <mergeCell ref="Q7:S7"/>
    <mergeCell ref="A13:D13"/>
    <mergeCell ref="T13:U13"/>
    <mergeCell ref="A4:D9"/>
    <mergeCell ref="I4:S4"/>
    <mergeCell ref="T4:T9"/>
    <mergeCell ref="H5:J5"/>
    <mergeCell ref="K5:M5"/>
    <mergeCell ref="N5:P5"/>
    <mergeCell ref="Q5:S5"/>
    <mergeCell ref="A10:D10"/>
    <mergeCell ref="T10:U10"/>
    <mergeCell ref="T11:U11"/>
    <mergeCell ref="T12:U12"/>
    <mergeCell ref="K6:M6"/>
    <mergeCell ref="N6:P6"/>
    <mergeCell ref="Q6:S6"/>
    <mergeCell ref="H7:J7"/>
    <mergeCell ref="K7:M7"/>
    <mergeCell ref="N7:P7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NOOKAPOOH</cp:lastModifiedBy>
  <cp:lastPrinted>2009-08-17T08:57:53Z</cp:lastPrinted>
  <dcterms:created xsi:type="dcterms:W3CDTF">1997-06-13T10:07:54Z</dcterms:created>
  <dcterms:modified xsi:type="dcterms:W3CDTF">2009-08-25T14:16:29Z</dcterms:modified>
  <cp:category/>
  <cp:version/>
  <cp:contentType/>
  <cp:contentStatus/>
</cp:coreProperties>
</file>