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0\ข้อมูลรายงานสถิติ-60\ตารางสถิติ -21 สาขา\"/>
    </mc:Choice>
  </mc:AlternateContent>
  <bookViews>
    <workbookView xWindow="120" yWindow="30" windowWidth="11715" windowHeight="6045" tabRatio="847"/>
  </bookViews>
  <sheets>
    <sheet name="ตัวชี้วัด 2560" sheetId="3" r:id="rId1"/>
    <sheet name="ข้อมูลคำนวณ" sheetId="5" r:id="rId2"/>
    <sheet name="ตัวชี้วัด 2559" sheetId="4" r:id="rId3"/>
    <sheet name="ประชากรกลางปี2555" sheetId="11" r:id="rId4"/>
    <sheet name="ประชากรกลางปี2556" sheetId="10" r:id="rId5"/>
    <sheet name="ประชากรกลางปี2557" sheetId="9" r:id="rId6"/>
    <sheet name="ประชากรกลางปี2558" sheetId="8" r:id="rId7"/>
    <sheet name="ประชากรกลางปี 2559" sheetId="7" r:id="rId8"/>
  </sheets>
  <calcPr calcId="162913"/>
</workbook>
</file>

<file path=xl/calcChain.xml><?xml version="1.0" encoding="utf-8"?>
<calcChain xmlns="http://schemas.openxmlformats.org/spreadsheetml/2006/main">
  <c r="K14" i="7" l="1"/>
  <c r="M20" i="5" l="1"/>
  <c r="M19" i="5"/>
  <c r="M18" i="5"/>
  <c r="M17" i="5"/>
  <c r="M16" i="5"/>
  <c r="K24" i="9" l="1"/>
  <c r="K22" i="9"/>
  <c r="J23" i="10"/>
  <c r="J22" i="10"/>
  <c r="M10" i="11"/>
  <c r="L9" i="11" l="1"/>
  <c r="K63" i="8" l="1"/>
  <c r="K59" i="8" l="1"/>
  <c r="D71" i="5" l="1"/>
  <c r="E71" i="5"/>
  <c r="F71" i="5"/>
  <c r="G71" i="5"/>
  <c r="C71" i="5"/>
  <c r="D64" i="5"/>
  <c r="E64" i="5"/>
  <c r="F64" i="5"/>
  <c r="G64" i="5"/>
  <c r="H64" i="5"/>
  <c r="H66" i="5" s="1"/>
  <c r="C64" i="5"/>
  <c r="C66" i="5" s="1"/>
  <c r="D63" i="5"/>
  <c r="E63" i="5"/>
  <c r="F63" i="5"/>
  <c r="G63" i="5"/>
  <c r="H63" i="5"/>
  <c r="C63" i="5"/>
  <c r="G65" i="5" l="1"/>
  <c r="F65" i="5"/>
  <c r="E66" i="5"/>
  <c r="D66" i="5"/>
  <c r="C65" i="5"/>
  <c r="E65" i="5"/>
  <c r="G66" i="5"/>
  <c r="H65" i="5"/>
  <c r="D65" i="5"/>
  <c r="F66" i="5"/>
  <c r="H56" i="5" l="1"/>
  <c r="G56" i="5"/>
  <c r="F56" i="5"/>
  <c r="E56" i="5"/>
  <c r="D56" i="5"/>
  <c r="H51" i="5" l="1"/>
  <c r="G51" i="5"/>
  <c r="F51" i="5"/>
  <c r="E51" i="5"/>
  <c r="D51" i="5"/>
  <c r="E49" i="5"/>
  <c r="F49" i="5"/>
  <c r="G49" i="5"/>
  <c r="H49" i="5"/>
  <c r="D49" i="5"/>
  <c r="G45" i="5" l="1"/>
  <c r="H45" i="5"/>
  <c r="F45" i="5"/>
  <c r="I4" i="5" l="1"/>
  <c r="H4" i="5"/>
  <c r="X11" i="7"/>
  <c r="V11" i="7"/>
  <c r="T11" i="7"/>
  <c r="R11" i="7"/>
  <c r="L13" i="7" s="1"/>
  <c r="P11" i="7"/>
  <c r="N11" i="7"/>
  <c r="L11" i="7"/>
  <c r="AW10" i="7"/>
  <c r="F40" i="5" l="1"/>
  <c r="E40" i="5"/>
  <c r="G40" i="5"/>
  <c r="H40" i="5"/>
  <c r="I40" i="5"/>
  <c r="F34" i="5" l="1"/>
  <c r="G34" i="5"/>
  <c r="H34" i="5"/>
  <c r="E34" i="5"/>
  <c r="F30" i="5"/>
  <c r="E30" i="5"/>
  <c r="D27" i="5" l="1"/>
  <c r="E27" i="5" l="1"/>
  <c r="F21" i="5"/>
  <c r="F27" i="5"/>
  <c r="H9" i="3" l="1"/>
  <c r="F9" i="3"/>
  <c r="D9" i="3"/>
  <c r="B9" i="3"/>
  <c r="K14" i="5"/>
  <c r="I14" i="5"/>
  <c r="G14" i="5"/>
  <c r="E14" i="5"/>
  <c r="E10" i="5"/>
  <c r="F10" i="5"/>
  <c r="G10" i="5"/>
  <c r="H10" i="5"/>
  <c r="D10" i="5"/>
  <c r="H7" i="5"/>
  <c r="E7" i="5"/>
  <c r="F7" i="5"/>
  <c r="G7" i="5"/>
  <c r="D7" i="5"/>
</calcChain>
</file>

<file path=xl/comments1.xml><?xml version="1.0" encoding="utf-8"?>
<comments xmlns="http://schemas.openxmlformats.org/spreadsheetml/2006/main">
  <authors>
    <author>nso</author>
    <author>ASUS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nso:</t>
        </r>
        <r>
          <rPr>
            <sz val="9"/>
            <color indexed="81"/>
            <rFont val="Tahoma"/>
            <family val="2"/>
          </rPr>
          <t xml:space="preserve">
อัตราส่วนการเป็นภาระรวม
  =   จำนวนประชากรอายุ 0-14 และ 60 ปีขึ้นไปของกรมการปกครองในปีนั้น ๆ X ๑๐๐
/จำนวนประชากร 15-59 ปีของกรมการปกครองในปีเดียวกัน</t>
        </r>
      </text>
    </comment>
    <comment ref="A10" authorId="1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อัตราเจริญพันธุ์ (ใช้ประชากรกลางปีของกระทรวงสาธารณสุข)
= จำนวนเด็กเกิดมีชีพระหว่างปี   X   ๑,๐๐๐/จำนวนประชากรหญิงกลางปีอายุ 15-49 ปีในปีเดียวกัน
</t>
        </r>
      </text>
    </comment>
    <comment ref="A17" authorId="1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จำนวนผู้มีงานทำ X 100/จำนวนกำลังแรงงานรวม</t>
        </r>
      </text>
    </comment>
    <comment ref="A18" authorId="1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อัตราเพิ่มของผู้มีงานทำ
=  จำนวนผู้มีงานทำปีล่าสุด – จำนวนผู้มีงานทำปีก่อนหน้า X 100/จำนวนผู้มีงานทำปีก่อนหน้า
</t>
        </r>
      </text>
    </comment>
    <comment ref="A19" authorId="1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อัตราการมีส่วนร่วมในกำลังแรงงาน
=  จำนวนผู้มีงานทำปีล่าสุด – จำนวนผู้มีงานทำปีก่อนหน้า X 100/จำนวนผู้มีงานทำปีก่อนหน้า
</t>
        </r>
      </text>
    </comment>
    <comment ref="A32" authorId="1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อัตราการขยายตัวของผลิตภัณฑ์มวลรวมจังหวัด ณ ราคาประจำปี
=  ผลิตภัณฑ์มวลรวมจังหวัดปีล่าสุด – ผลิตภัณฑ์มวลรวมจังหวัดปีหลัง x 100/ผลิตภัณฑ์มวลรวมจังหวัดปีก่อนหน้า
</t>
        </r>
      </text>
    </comment>
    <comment ref="A34" authorId="1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สัดส่วนของเนื้อที่ถือครองทำการเกษตรต่อเนื้อที่ทั้งหมด
=   เนื้อที่ถือครองทำการเกษตรในปีนั้น ๆ X 100/เนื้อที่ทั้งหมดในปีนั้น ๆ
</t>
        </r>
      </text>
    </comment>
    <comment ref="A36" authorId="1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อัตราเพิ่มของรถจักรยานยนต์ที่จดทะเบียน
=  จำนวนรถจักรยานยนต์ที่จดทะเบียนปีล่าสุด – จำนวนรถจักรยานยนต์ที่จดทะเบียนปีหลัง X 100/จำนวนรถจักรยานยนต์ที่จดทะเบียนปีก่อนหน้า
</t>
        </r>
      </text>
    </comment>
    <comment ref="A40" authorId="1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ร้อยละของประชากรอายุ 6 ปีขึ้นไปที่ใช้คอมพิวเตอร์ต่อประชากร 100 คน
=   จำนวนประชากรอายุ 6 ปีขึ้นไปที่ใช้คอมพิวเตอร์ในปีนั้น ๆ X 100/จำนวนประชากร 6 ปีขึ้นไปทั้งหมดในปีนั้น ๆ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อัตราการขยายตัวของนักท่องเที่ยวไทยที่เดินทางมายังจังหวัด
=  จำนวนนักท่องเที่ยวไทยปีล่าสุด – จำนวนนักท่องเที่ยวไทยปีหลัง X 100/จำนวนนักท่องเที่ยวไทยปีก่อนหน้า
</t>
        </r>
      </text>
    </comment>
    <comment ref="A47" authorId="1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อัตราการขยายตัวของนักท่องเที่ยวต่างประเทศที่เดินทางมายังจังหวัด
=  จำนวนนักท่องเที่ยวต่างประเทศปีล่าสุด – จำนวนนักท่องเที่ยวต่างประเทศปีหลัง X 100/จำนวนนักท่องเที่ยวต่างประเทศปีก่อนหน้า
</t>
        </r>
      </text>
    </comment>
    <comment ref="A49" authorId="1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อัตราการขยายตัวของผู้จดทะเบียนนิติบุคคลที่คงอยู่
=  จำนวนทะเบียนนิติบุคคลที่คงอยู่ปีล่าสุด – จำนวนทะเบียนนิติบุคคลที่คงอยู่ปีหลัง X 100/จำนวนทะเบียนนิติบุคคลที่คงอยู่ปีก่อนหน้า
</t>
        </r>
      </text>
    </comment>
    <comment ref="A50" authorId="1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สัดส่วนพื้นที่ป่าไม้ต่อพื้นที่จังหวัด
=  พื้นที่ป่าไม้ของจังหวัด (ตร.กม.) X 100/พื้นที่ของจังหวัด (ตร.กม.)
</t>
        </r>
      </text>
    </comment>
  </commentList>
</comments>
</file>

<file path=xl/comments2.xml><?xml version="1.0" encoding="utf-8"?>
<comments xmlns="http://schemas.openxmlformats.org/spreadsheetml/2006/main">
  <authors>
    <author>ASUS</author>
    <author>nso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อัตราเจริญพันธุ์ (ใช้ประชากรกลางปีของกระทรวงสาธารณสุข)
= จำนวนเด็กเกิดมีชีพระหว่างปี   X   ๑,๐๐๐/จำนวนประชากรหญิงกลางปีอายุ 15-49 ปีในปีเดียวกัน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สูตรการคำนวณ
=LN((G5/F5)/1)*100</t>
        </r>
      </text>
    </comment>
    <comment ref="H7" authorId="1" shapeId="0">
      <text>
        <r>
          <rPr>
            <b/>
            <sz val="9"/>
            <color indexed="81"/>
            <rFont val="Tahoma"/>
            <family val="2"/>
          </rPr>
          <t>nso:</t>
        </r>
        <r>
          <rPr>
            <sz val="9"/>
            <color indexed="81"/>
            <rFont val="Tahoma"/>
            <family val="2"/>
          </rPr>
          <t xml:space="preserve">
สูตรการคำนวณ
=LN((G5/F5)/1)*100</t>
        </r>
      </text>
    </comment>
  </commentList>
</comments>
</file>

<file path=xl/sharedStrings.xml><?xml version="1.0" encoding="utf-8"?>
<sst xmlns="http://schemas.openxmlformats.org/spreadsheetml/2006/main" count="1160" uniqueCount="303">
  <si>
    <t>ตัวชี้วัดที่สำคัญของจังหวัด</t>
  </si>
  <si>
    <t>ตัวชี้วัด</t>
  </si>
  <si>
    <t>(2012)</t>
  </si>
  <si>
    <t>(2013)</t>
  </si>
  <si>
    <t>(2014)</t>
  </si>
  <si>
    <t>อัตราส่วนนักเรียนต่อครู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</si>
  <si>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</si>
  <si>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</si>
  <si>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</si>
  <si>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Ratio of student per teacher</t>
  </si>
  <si>
    <t>ตัวชี้วัดที่สำคัญของจังหวัด (ต่อ)</t>
  </si>
  <si>
    <t>(2015)</t>
  </si>
  <si>
    <t>Provincial Key Indicators</t>
  </si>
  <si>
    <t>Provincial Key Indicators (Cont.)</t>
  </si>
  <si>
    <t>(2016)</t>
  </si>
  <si>
    <t xml:space="preserve">     (1)   กรมการปกครอง</t>
  </si>
  <si>
    <t>ที่มา:</t>
  </si>
  <si>
    <t>Source:</t>
  </si>
  <si>
    <t xml:space="preserve">     (1)   Department of Provincial Administration</t>
  </si>
  <si>
    <t xml:space="preserve">     (3)   สำรวจภาวะการทำงานชองประชากร สำนักงานสถิติแห่งชาติ</t>
  </si>
  <si>
    <t>อัตราการขยายตัวของนักท่องเที่ยวต่างประเทศ</t>
  </si>
  <si>
    <t>Growth rate of international tourist arrivals</t>
  </si>
  <si>
    <t xml:space="preserve">     (5)   กระทรวงศึกษาธิการ</t>
  </si>
  <si>
    <t xml:space="preserve">     (7)   สำนักงานคณะกรรมการพัฒนาการเศรษฐกิจและสังคมแห่งชาติ</t>
  </si>
  <si>
    <t xml:space="preserve">     (7)   Office of the National Economic and Social Development Board</t>
  </si>
  <si>
    <t xml:space="preserve">     (8)   สำนักงานเศรษฐกิจการเกษตร</t>
  </si>
  <si>
    <t xml:space="preserve">     (8)   Office of Agricultural Economics</t>
  </si>
  <si>
    <t xml:space="preserve">     (10)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</si>
  <si>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(10)   The Information and Communication Technology Survey on Household,</t>
  </si>
  <si>
    <t xml:space="preserve">             Naional Statistical Office.</t>
  </si>
  <si>
    <t xml:space="preserve">     (11)   กรมการท่องเที่ยว</t>
  </si>
  <si>
    <t xml:space="preserve">     (11)   Department of Tourism</t>
  </si>
  <si>
    <t xml:space="preserve">     (13)   กรมป่าไม้</t>
  </si>
  <si>
    <t xml:space="preserve">     (13)   Royal Forest Development</t>
  </si>
  <si>
    <t xml:space="preserve">     (3)   The Labour Force Survey, Provincial level, National Statistics Office</t>
  </si>
  <si>
    <t xml:space="preserve">            National Statistics Office</t>
  </si>
  <si>
    <t xml:space="preserve">     (5)   Ministry of Education</t>
  </si>
  <si>
    <t>Indicators</t>
  </si>
  <si>
    <t>ร้อยละของประชากรอายุ 6 ปีขึ้นไปที่ใช้อินเทอร์เน็ต</t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</si>
  <si>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</si>
  <si>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</si>
  <si>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</si>
  <si>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</si>
  <si>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</si>
  <si>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>Provincial Key Indicator</t>
  </si>
  <si>
    <t>(2011)</t>
  </si>
  <si>
    <t>ความหนาแน่นของประชากรต่อ ตร.กม.</t>
  </si>
  <si>
    <t>Population density per Sq.Km.</t>
  </si>
  <si>
    <t>อัตราส่วนเพศ</t>
  </si>
  <si>
    <t>Sex ratio</t>
  </si>
  <si>
    <t>อัตราการเป็นภาระ</t>
  </si>
  <si>
    <t>Dependency ratio</t>
  </si>
  <si>
    <t>อัตราเจริญพันธุ์</t>
  </si>
  <si>
    <t>Fertility rate</t>
  </si>
  <si>
    <t>อัตราเกิดต่อประชากร 1,000 คน</t>
  </si>
  <si>
    <t>Crude birth rate per 1,000 population</t>
  </si>
  <si>
    <t>อัตราตายต่อประชากร 1,000 คน</t>
  </si>
  <si>
    <t>Crude death rate per 1,000 population</t>
  </si>
  <si>
    <t>อัตราการตายของทารกต่อการเกิดมีชีพ 1,000 คน</t>
  </si>
  <si>
    <t>Infant mortality rate per 1,000 livebirths</t>
  </si>
  <si>
    <t>อัตราการตายของมารดาต่อการเกิดมีชีพ 100,000 คน</t>
  </si>
  <si>
    <t xml:space="preserve">            -</t>
  </si>
  <si>
    <t>Maternal mortality rate per 100,000 livebirths</t>
  </si>
  <si>
    <t>อัตราการว่างงาน</t>
  </si>
  <si>
    <t>Unemployment rate</t>
  </si>
  <si>
    <t>อัตราการว่างงานตามฤดูกาล</t>
  </si>
  <si>
    <t>Unemployment rate by seasonally</t>
  </si>
  <si>
    <t>อัตราการมีงานทำ</t>
  </si>
  <si>
    <t>Employment rate</t>
  </si>
  <si>
    <t>อัตราเพิ่มของผู้มีงานทำ</t>
  </si>
  <si>
    <t>Growth rate of employed person</t>
  </si>
  <si>
    <t>อัตราค่าจ้างรายวัน</t>
  </si>
  <si>
    <t>Wage rate per day</t>
  </si>
  <si>
    <t xml:space="preserve">        20:1</t>
  </si>
  <si>
    <t xml:space="preserve">        17:1</t>
  </si>
  <si>
    <t xml:space="preserve">        18:1</t>
  </si>
  <si>
    <t xml:space="preserve">   - ระดับประถมศึกษา</t>
  </si>
  <si>
    <t xml:space="preserve">        37:1</t>
  </si>
  <si>
    <t xml:space="preserve">        22:1</t>
  </si>
  <si>
    <t xml:space="preserve">        15:1</t>
  </si>
  <si>
    <t xml:space="preserve">   - Elementary level</t>
  </si>
  <si>
    <t xml:space="preserve">   - ระดับมัธยมศึกษา</t>
  </si>
  <si>
    <t xml:space="preserve">        19:1</t>
  </si>
  <si>
    <t xml:space="preserve">        25:1</t>
  </si>
  <si>
    <t xml:space="preserve">        16:1</t>
  </si>
  <si>
    <t xml:space="preserve">   - Secondary level</t>
  </si>
  <si>
    <t>อัตราส่วนประชากรต่อแพทย์ 1 คน</t>
  </si>
  <si>
    <t>Ratio of population per physician</t>
  </si>
  <si>
    <t>Provincial Key Indicator (Cont.)</t>
  </si>
  <si>
    <t>รายได้เฉลี่ยต่อคนต่อเดือน</t>
  </si>
  <si>
    <t xml:space="preserve">          -</t>
  </si>
  <si>
    <t>Average monthly income per capita</t>
  </si>
  <si>
    <t>ค่าใช้จ่ายเฉลี่ยต่อคนต่อเดือน</t>
  </si>
  <si>
    <t>Average monthly expenditures per capita</t>
  </si>
  <si>
    <t>อัตราการขยายตัวของผลิตภัณฑ์มวลรวมจังหวัด ณ ราคาปี 2545</t>
  </si>
  <si>
    <t xml:space="preserve">         -</t>
  </si>
  <si>
    <t>Growth rate of GPP at 2002 prices</t>
  </si>
  <si>
    <t>ผลิตภัณฑ์มวลรวมจังหวัดต่อหัว</t>
  </si>
  <si>
    <t>GPP per capita</t>
  </si>
  <si>
    <t>สัดส่วนของเนื้อที่ถือครองทำการเกษตรต่อเนื้อที่ทั้งหมด</t>
  </si>
  <si>
    <t>Proportion of farm holding land per total land</t>
  </si>
  <si>
    <t>สัดส่วนพื้นที่ป่าไม้ต่อพื้นที่จังหวัด</t>
  </si>
  <si>
    <t>Proportion area of forest land per area province</t>
  </si>
  <si>
    <t>ผลผลิตข้าวเฉลี่ยต่อไร่</t>
  </si>
  <si>
    <t>Rice average yield per rai</t>
  </si>
  <si>
    <t>อัตราเพิ่มของรถจักรยานยนต์ที่จดทะเบียน</t>
  </si>
  <si>
    <t xml:space="preserve">    (-0.14)</t>
  </si>
  <si>
    <t>Growth rate of motorcycle registered</t>
  </si>
  <si>
    <t>อัตราส่วนคอมพิวเตอร์ต่อประชากร 100 คน</t>
  </si>
  <si>
    <t>Ratio of computer per 100 population</t>
  </si>
  <si>
    <t>อัตราส่วนผู้ใช้อินเทอร์เน็ตต่อประชากร 100 คน</t>
  </si>
  <si>
    <t>Ratio of internet user per 100 population</t>
  </si>
  <si>
    <t>สัดส่วนของประชากรอายุ 6 ปีขึ้นไปที่มีโทรศัพท์มือถือ</t>
  </si>
  <si>
    <t xml:space="preserve">Proportion of population 6 years and over accessing </t>
  </si>
  <si>
    <t xml:space="preserve">   to mobile phone</t>
  </si>
  <si>
    <t>ที่มา: (1)  กรมการปกครอง</t>
  </si>
  <si>
    <t>Source: (1) Department of Provincial Administration</t>
  </si>
  <si>
    <t>ความหนาแน่นของประชากรต่อ ตร.กม.(1)</t>
  </si>
  <si>
    <t>อัตราส่วนเพศ(1)</t>
  </si>
  <si>
    <t xml:space="preserve">ชาย </t>
  </si>
  <si>
    <t>หญิง</t>
  </si>
  <si>
    <t>อัตราการเป็นภาระรวม (1)</t>
  </si>
  <si>
    <t>0-14</t>
  </si>
  <si>
    <t>&gt;60</t>
  </si>
  <si>
    <t>15-59</t>
  </si>
  <si>
    <t>-</t>
  </si>
  <si>
    <t>รวม</t>
  </si>
  <si>
    <t>อัตราการมีงานทำ (3)</t>
  </si>
  <si>
    <t>อัตราเพิ่มของผู้มีงานทำ (3)</t>
  </si>
  <si>
    <t>ผู้มีงานทำ</t>
  </si>
  <si>
    <t>แรงงานรวม</t>
  </si>
  <si>
    <t>ปี</t>
  </si>
  <si>
    <t>17:1</t>
  </si>
  <si>
    <t>17:3</t>
  </si>
  <si>
    <t>21:1</t>
  </si>
  <si>
    <t>ค่าใช้จ่ายเฉลี่ยต่อคนต่อเดือน (6)</t>
  </si>
  <si>
    <t>ขนาดของครัวเรือน 3.5</t>
  </si>
  <si>
    <t>ผลิตภัณฑ์มวลรวมจังหวัดต่อหัว (ณ ราคาประจำปี) (7)</t>
  </si>
  <si>
    <t>อัตราการขยายตัวของผลิตภัณฑ์มวลรวมจังหวัด ณ ราคาประจำปี (7)</t>
  </si>
  <si>
    <t>อัตราเพิ่มของรถจักรยานยนต์ที่จดทะเบียน (9)</t>
  </si>
  <si>
    <t>อัตราเจริญพันธุ์ (2)</t>
  </si>
  <si>
    <t>เด็กเกิด</t>
  </si>
  <si>
    <t>ประชากรหญิงกลางปี</t>
  </si>
  <si>
    <t>อำเภอ</t>
  </si>
  <si>
    <t>กลุ่มอายุ (ปี)</t>
  </si>
  <si>
    <t>น้อยกว่า 1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</si>
  <si>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</si>
  <si>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</si>
  <si>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</si>
  <si>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</si>
  <si>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</si>
  <si>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</si>
  <si>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</si>
  <si>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</si>
  <si>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</si>
  <si>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</si>
  <si>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</si>
  <si>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</si>
  <si>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</si>
  <si>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</si>
  <si>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</si>
  <si>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</si>
  <si>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</si>
  <si>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มากกว่า 100</t>
  </si>
  <si>
    <t>ช</t>
  </si>
  <si>
    <t>ญ</t>
  </si>
  <si>
    <t>เมืองหนองบัวลำภู</t>
  </si>
  <si>
    <t>นากลาง</t>
  </si>
  <si>
    <t>โนนสัง</t>
  </si>
  <si>
    <t>ศรีบุญเรือง</t>
  </si>
  <si>
    <t>สุวรรณคูหา</t>
  </si>
  <si>
    <t>นาวัง</t>
  </si>
  <si>
    <t xml:space="preserve">   ต่อประชากร 100 คน (10)</t>
  </si>
  <si>
    <t>การใช้คอมพิวเตอร์</t>
  </si>
  <si>
    <t>ใช้</t>
  </si>
  <si>
    <t xml:space="preserve">     (2)   สำนักงานสาธารณสุขจังหวัดหนองบัวลำภู</t>
  </si>
  <si>
    <t xml:space="preserve">     (2)   Nong Bua Lam Phu  Provincial Health Office</t>
  </si>
  <si>
    <t xml:space="preserve">     (4)   สำนักงานสวัสดิการและคุ้มครองแรงงานจังหวัดหนองบัวลำภู</t>
  </si>
  <si>
    <t xml:space="preserve">     (4)    Nong Bua Lam Phu Provincial Labour Protection and Welfare Office</t>
  </si>
  <si>
    <t xml:space="preserve">     (6)   สำรวจภาวะเศรษฐกิจและสังคมของครัวเรือนจังหวัดหนองบัวลำภู สำนักงานสถิติแห่งชาติ</t>
  </si>
  <si>
    <t xml:space="preserve">     (6)   The Household Socio-Economic Survey, Nong Bua Lam Phu  Province, </t>
  </si>
  <si>
    <t xml:space="preserve">     (9)   สำนักงานขนส่งจังหวัดหนองบัวลำภู</t>
  </si>
  <si>
    <t xml:space="preserve">     (9)   Nong Bua Lam Phu Provincial Transport Office</t>
  </si>
  <si>
    <t xml:space="preserve">     (12)   Nong Bua Lam Phu Provincial Business Development Office</t>
  </si>
  <si>
    <t xml:space="preserve">     (12)   สำนักงานพัฒนาธุรกิจการค้าจังหวัดหนองบัวลำภู</t>
  </si>
  <si>
    <t>อัตราการขยายตัวของนักท่องเที่ยวไทยที่เดินทางมายังจังหวัด (11)</t>
  </si>
  <si>
    <t>20:1</t>
  </si>
  <si>
    <t>18:1</t>
  </si>
  <si>
    <t>22:1</t>
  </si>
  <si>
    <t>19:1</t>
  </si>
  <si>
    <t>25:1</t>
  </si>
  <si>
    <t>15:1</t>
  </si>
  <si>
    <t>16:1</t>
  </si>
  <si>
    <t>อัตราการขยายตัวของผู้จดทะเบียนนิติบุคคลที่คงอยู่ (12)</t>
  </si>
  <si>
    <t>นักท่องเที่ยวไทย</t>
  </si>
  <si>
    <t>นักท่องเที่ยวต่างประเทศ</t>
  </si>
  <si>
    <t>ทะเบียนนิติบุคคลที่คงอยู่</t>
  </si>
  <si>
    <t>เนื้อที่ทั้งหมด</t>
  </si>
  <si>
    <t>สัดส่วนพื้นที่ป่าไม้ต่อพื้นที่จังหวัด (13)</t>
  </si>
  <si>
    <t>เนื้อที่ทั้งหมด(ไร่)</t>
  </si>
  <si>
    <t>เนื้อที่ป่าไม้(ไร่)</t>
  </si>
  <si>
    <t>เนื้อที่ทั้งหมด(ตร.กม.)</t>
  </si>
  <si>
    <t>เนื้อที่ป่าไม้(ตร.กม.)</t>
  </si>
  <si>
    <t>สัดส่วนของเนื้อที่ถือครองทำการเกษตรต่อเนื้อที่ทั้งหมด (8)</t>
  </si>
  <si>
    <t>เนื้อที่ถือครอง</t>
  </si>
  <si>
    <t>เขตบริการสุขภาพที่ 8 จังหวัดหนองบัวลำภู ปี 2558</t>
  </si>
  <si>
    <t xml:space="preserve">  </t>
  </si>
  <si>
    <t>CSV</t>
  </si>
  <si>
    <t>TXT</t>
  </si>
  <si>
    <t>XLS</t>
  </si>
  <si>
    <t>Word</t>
  </si>
  <si>
    <t>หมายเหตุ ::</t>
  </si>
  <si>
    <t>วันที่ประมวลผล :: 17 มกราคม 2559</t>
  </si>
  <si>
    <r>
      <t> </t>
    </r>
    <r>
      <rPr>
        <sz val="10"/>
        <color rgb="FF333333"/>
        <rFont val="TH SarabunPSK"/>
        <family val="2"/>
      </rPr>
      <t xml:space="preserve"> </t>
    </r>
  </si>
  <si>
    <t>เขตบริการสุขภาพที่ 8 จังหวัดหนองบัวลำภู ปี 2557</t>
  </si>
  <si>
    <t>วันที่ประมวลผล :: 30 พฤษภาคม 2559</t>
  </si>
  <si>
    <t>เขตบริการสุขภาพที่ 8 จังหวัดหนองบัวลำภู ปี 2556</t>
  </si>
  <si>
    <t>วันที่ประมวลผล :: 31 พฤษภาคม 2559</t>
  </si>
  <si>
    <t>10-14</t>
  </si>
  <si>
    <t>5-9</t>
  </si>
  <si>
    <t>1-4</t>
  </si>
  <si>
    <t>15-49</t>
  </si>
  <si>
    <t>พ.ศ</t>
  </si>
  <si>
    <t>ภาคตะวันออกเฉียงเหนือ    พ.ศ. 2555</t>
  </si>
  <si>
    <t>เขต 6   พ.ศ. 2555</t>
  </si>
  <si>
    <t>หนองบัวลำภู</t>
  </si>
  <si>
    <t>ขอนแก่น</t>
  </si>
  <si>
    <t>อุดรธานี</t>
  </si>
  <si>
    <t>กลุ่มอายุ</t>
  </si>
  <si>
    <t>ชาย</t>
  </si>
  <si>
    <t>100+</t>
  </si>
  <si>
    <t>TOTAL</t>
  </si>
  <si>
    <t>เลย</t>
  </si>
  <si>
    <t>หนองคาย</t>
  </si>
  <si>
    <t>กาฬสินธ์</t>
  </si>
  <si>
    <t>"1-4</t>
  </si>
  <si>
    <t>สกลนคร</t>
  </si>
  <si>
    <t>รวมเขต  6</t>
  </si>
  <si>
    <r>
      <t>อัตราเพิ่มของประชากร</t>
    </r>
    <r>
      <rPr>
        <vertAlign val="superscript"/>
        <sz val="13"/>
        <rFont val="TH SarabunPSK"/>
        <family val="2"/>
      </rPr>
      <t xml:space="preserve"> (1)</t>
    </r>
  </si>
  <si>
    <r>
      <t>Population growth rate</t>
    </r>
    <r>
      <rPr>
        <vertAlign val="superscript"/>
        <sz val="13"/>
        <rFont val="TH SarabunPSK"/>
        <family val="2"/>
      </rPr>
      <t xml:space="preserve"> (1)</t>
    </r>
  </si>
  <si>
    <r>
      <t>ความหนาแน่นของประชากรต่อ ตร.กม.</t>
    </r>
    <r>
      <rPr>
        <vertAlign val="superscript"/>
        <sz val="13"/>
        <rFont val="TH SarabunPSK"/>
        <family val="2"/>
      </rPr>
      <t>(1)</t>
    </r>
  </si>
  <si>
    <r>
      <t>Population density per Sq.Km.</t>
    </r>
    <r>
      <rPr>
        <vertAlign val="superscript"/>
        <sz val="13"/>
        <rFont val="TH SarabunPSK"/>
        <family val="2"/>
      </rPr>
      <t xml:space="preserve"> (1)</t>
    </r>
  </si>
  <si>
    <r>
      <t>อัตราส่วนเพศ</t>
    </r>
    <r>
      <rPr>
        <vertAlign val="superscript"/>
        <sz val="13"/>
        <rFont val="TH SarabunPSK"/>
        <family val="2"/>
      </rPr>
      <t>(1)</t>
    </r>
  </si>
  <si>
    <r>
      <t xml:space="preserve">Sex ratio </t>
    </r>
    <r>
      <rPr>
        <vertAlign val="superscript"/>
        <sz val="13"/>
        <rFont val="TH SarabunPSK"/>
        <family val="2"/>
      </rPr>
      <t>(1)</t>
    </r>
  </si>
  <si>
    <r>
      <t xml:space="preserve">อัตราการเป็นภาระรวม </t>
    </r>
    <r>
      <rPr>
        <vertAlign val="superscript"/>
        <sz val="13"/>
        <rFont val="TH SarabunPSK"/>
        <family val="2"/>
      </rPr>
      <t>(1)</t>
    </r>
  </si>
  <si>
    <r>
      <t>Dependency ratio</t>
    </r>
    <r>
      <rPr>
        <vertAlign val="superscript"/>
        <sz val="13"/>
        <rFont val="TH SarabunPSK"/>
        <family val="2"/>
      </rPr>
      <t xml:space="preserve"> (1)</t>
    </r>
  </si>
  <si>
    <r>
      <t xml:space="preserve">อัตราเจริญพันธุ์ </t>
    </r>
    <r>
      <rPr>
        <vertAlign val="superscript"/>
        <sz val="13"/>
        <rFont val="TH SarabunPSK"/>
        <family val="2"/>
      </rPr>
      <t>(2)</t>
    </r>
  </si>
  <si>
    <r>
      <t xml:space="preserve">Fertility rate </t>
    </r>
    <r>
      <rPr>
        <vertAlign val="superscript"/>
        <sz val="13"/>
        <rFont val="TH SarabunPSK"/>
        <family val="2"/>
      </rPr>
      <t>(2)</t>
    </r>
  </si>
  <si>
    <r>
      <t xml:space="preserve">อัตราเกิดต่อประชากร 1,000 คน </t>
    </r>
    <r>
      <rPr>
        <vertAlign val="superscript"/>
        <sz val="13"/>
        <rFont val="TH SarabunPSK"/>
        <family val="2"/>
      </rPr>
      <t>(2)</t>
    </r>
  </si>
  <si>
    <r>
      <t>Crude birth rate per 1,000 population</t>
    </r>
    <r>
      <rPr>
        <vertAlign val="superscript"/>
        <sz val="13"/>
        <rFont val="TH SarabunPSK"/>
        <family val="2"/>
      </rPr>
      <t xml:space="preserve"> (2)</t>
    </r>
  </si>
  <si>
    <r>
      <t>อัตราตายต่อประชากร 1,000 คน</t>
    </r>
    <r>
      <rPr>
        <vertAlign val="superscript"/>
        <sz val="13"/>
        <rFont val="TH SarabunPSK"/>
        <family val="2"/>
      </rPr>
      <t xml:space="preserve"> (2)</t>
    </r>
  </si>
  <si>
    <r>
      <t xml:space="preserve">Crude death rate per 1,000 population </t>
    </r>
    <r>
      <rPr>
        <vertAlign val="superscript"/>
        <sz val="13"/>
        <rFont val="TH SarabunPSK"/>
        <family val="2"/>
      </rPr>
      <t>(2)</t>
    </r>
  </si>
  <si>
    <r>
      <t xml:space="preserve">อัตราการตายของทารกต่อการเกิดมีชีพ 1,000 คน </t>
    </r>
    <r>
      <rPr>
        <vertAlign val="superscript"/>
        <sz val="13"/>
        <rFont val="TH SarabunPSK"/>
        <family val="2"/>
      </rPr>
      <t>(2)</t>
    </r>
  </si>
  <si>
    <r>
      <t xml:space="preserve">Infant mortality rate per 1,000 livebirths </t>
    </r>
    <r>
      <rPr>
        <vertAlign val="superscript"/>
        <sz val="13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</si>
  <si>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3"/>
        <rFont val="TH SarabunPSK"/>
        <family val="2"/>
      </rPr>
      <t>(2)</t>
    </r>
  </si>
  <si>
    <r>
      <t xml:space="preserve">Maternal mortality rate per 100,000 livebirths </t>
    </r>
    <r>
      <rPr>
        <vertAlign val="superscript"/>
        <sz val="13"/>
        <rFont val="TH SarabunPSK"/>
        <family val="2"/>
      </rPr>
      <t>(2)</t>
    </r>
  </si>
  <si>
    <r>
      <t xml:space="preserve">อัตราส่วนประชากรต่อแพทย์ 1 คน </t>
    </r>
    <r>
      <rPr>
        <vertAlign val="superscript"/>
        <sz val="13"/>
        <rFont val="TH SarabunPSK"/>
        <family val="2"/>
      </rPr>
      <t>(2)</t>
    </r>
  </si>
  <si>
    <r>
      <t>Ratio of population per physician</t>
    </r>
    <r>
      <rPr>
        <vertAlign val="superscript"/>
        <sz val="13"/>
        <rFont val="TH SarabunPSK"/>
        <family val="2"/>
      </rPr>
      <t xml:space="preserve"> (2)</t>
    </r>
  </si>
  <si>
    <r>
      <t xml:space="preserve">อัตราการว่างงาน </t>
    </r>
    <r>
      <rPr>
        <vertAlign val="superscript"/>
        <sz val="13"/>
        <rFont val="TH SarabunPSK"/>
        <family val="2"/>
      </rPr>
      <t>(3)</t>
    </r>
  </si>
  <si>
    <r>
      <t xml:space="preserve">Unemployment rate </t>
    </r>
    <r>
      <rPr>
        <vertAlign val="superscript"/>
        <sz val="13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</si>
  <si>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3"/>
        <rFont val="TH SarabunPSK"/>
        <family val="2"/>
      </rPr>
      <t>(3)</t>
    </r>
  </si>
  <si>
    <r>
      <t xml:space="preserve">Employment rate </t>
    </r>
    <r>
      <rPr>
        <vertAlign val="superscript"/>
        <sz val="13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</si>
  <si>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3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</si>
  <si>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3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</si>
  <si>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3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</si>
  <si>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3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</si>
  <si>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3"/>
        <rFont val="TH SarabunPSK"/>
        <family val="2"/>
      </rPr>
      <t>(4)</t>
    </r>
  </si>
  <si>
    <r>
      <t xml:space="preserve">Wage rate per day </t>
    </r>
    <r>
      <rPr>
        <vertAlign val="superscript"/>
        <sz val="13"/>
        <rFont val="TH SarabunPSK"/>
        <family val="2"/>
      </rPr>
      <t>(4)</t>
    </r>
  </si>
  <si>
    <r>
      <t xml:space="preserve">   - ระดับประถมศึกษา </t>
    </r>
    <r>
      <rPr>
        <vertAlign val="superscript"/>
        <sz val="13"/>
        <rFont val="TH SarabunPSK"/>
        <family val="2"/>
      </rPr>
      <t>(5)</t>
    </r>
  </si>
  <si>
    <r>
      <t xml:space="preserve">   - Elementary level </t>
    </r>
    <r>
      <rPr>
        <vertAlign val="superscript"/>
        <sz val="13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</si>
  <si>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3"/>
        <rFont val="TH SarabunPSK"/>
        <family val="2"/>
      </rPr>
      <t>(5)</t>
    </r>
  </si>
  <si>
    <r>
      <t xml:space="preserve">   - Secondary level </t>
    </r>
    <r>
      <rPr>
        <vertAlign val="superscript"/>
        <sz val="13"/>
        <rFont val="TH SarabunPSK"/>
        <family val="2"/>
      </rPr>
      <t>(5)</t>
    </r>
  </si>
  <si>
    <r>
      <t xml:space="preserve">รายได้เฉลี่ยต่อคนต่อเดือน </t>
    </r>
    <r>
      <rPr>
        <vertAlign val="superscript"/>
        <sz val="13"/>
        <rFont val="TH SarabunPSK"/>
        <family val="2"/>
      </rPr>
      <t>(6)</t>
    </r>
  </si>
  <si>
    <r>
      <t xml:space="preserve">Average monthly income per capita </t>
    </r>
    <r>
      <rPr>
        <vertAlign val="superscript"/>
        <sz val="13"/>
        <rFont val="TH SarabunPSK"/>
        <family val="2"/>
      </rPr>
      <t>(6)</t>
    </r>
  </si>
  <si>
    <r>
      <t xml:space="preserve">ค่าใช้จ่ายเฉลี่ยต่อคนต่อเดือน </t>
    </r>
    <r>
      <rPr>
        <vertAlign val="superscript"/>
        <sz val="13"/>
        <rFont val="TH SarabunPSK"/>
        <family val="2"/>
      </rPr>
      <t>(6)</t>
    </r>
  </si>
  <si>
    <r>
      <t>Average monthly expenditures per capita</t>
    </r>
    <r>
      <rPr>
        <vertAlign val="superscript"/>
        <sz val="13"/>
        <rFont val="TH SarabunPSK"/>
        <family val="2"/>
      </rPr>
      <t xml:space="preserve"> (6)</t>
    </r>
  </si>
  <si>
    <r>
      <t xml:space="preserve">อัตราการขยายตัวของผลิตภัณฑ์มวลรวมจังหวัด ณ ราคาประจำปี </t>
    </r>
    <r>
      <rPr>
        <vertAlign val="superscript"/>
        <sz val="13"/>
        <rFont val="TH SarabunPSK"/>
        <family val="2"/>
      </rPr>
      <t>(7)</t>
    </r>
  </si>
  <si>
    <r>
      <t xml:space="preserve">Growth rate of GPP at current market prices </t>
    </r>
    <r>
      <rPr>
        <vertAlign val="superscript"/>
        <sz val="13"/>
        <rFont val="TH SarabunPSK"/>
        <family val="2"/>
      </rPr>
      <t>(7)</t>
    </r>
  </si>
  <si>
    <r>
      <t xml:space="preserve">ผลิตภัณฑ์มวลรวมจังหวัดต่อหัว (ณ ราคาประจำปี) </t>
    </r>
    <r>
      <rPr>
        <vertAlign val="superscript"/>
        <sz val="13"/>
        <rFont val="TH SarabunPSK"/>
        <family val="2"/>
      </rPr>
      <t>(7)</t>
    </r>
  </si>
  <si>
    <r>
      <t xml:space="preserve">GPP per capita (at current market prices) </t>
    </r>
    <r>
      <rPr>
        <vertAlign val="superscript"/>
        <sz val="13"/>
        <rFont val="TH SarabunPSK"/>
        <family val="2"/>
      </rPr>
      <t>(7)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</si>
  <si>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3"/>
        <rFont val="TH SarabunPSK"/>
        <family val="2"/>
      </rPr>
      <t>(8)</t>
    </r>
  </si>
  <si>
    <r>
      <t>Proportion of farm holding land per total land</t>
    </r>
    <r>
      <rPr>
        <vertAlign val="superscript"/>
        <sz val="13"/>
        <rFont val="TH SarabunPSK"/>
        <family val="2"/>
      </rPr>
      <t xml:space="preserve"> (8)</t>
    </r>
  </si>
  <si>
    <r>
      <t>ร้อยละของครัวเรือนเกษตรต่อครัวเรือนทั้งสิ้น</t>
    </r>
    <r>
      <rPr>
        <vertAlign val="superscript"/>
        <sz val="13"/>
        <rFont val="TH SarabunPSK"/>
        <family val="2"/>
      </rPr>
      <t xml:space="preserve"> (8)</t>
    </r>
  </si>
  <si>
    <r>
      <t>Percentage of farming household per total household</t>
    </r>
    <r>
      <rPr>
        <vertAlign val="superscript"/>
        <sz val="13"/>
        <rFont val="TH SarabunPSK"/>
        <family val="2"/>
      </rPr>
      <t xml:space="preserve"> (9)</t>
    </r>
  </si>
  <si>
    <r>
      <t xml:space="preserve">อัตราเพิ่มของรถจักรยานยนต์ที่จดทะเบียน </t>
    </r>
    <r>
      <rPr>
        <vertAlign val="superscript"/>
        <sz val="13"/>
        <rFont val="TH SarabunPSK"/>
        <family val="2"/>
      </rPr>
      <t>(9)</t>
    </r>
  </si>
  <si>
    <r>
      <t xml:space="preserve">Growth rate of motorcycle registered </t>
    </r>
    <r>
      <rPr>
        <vertAlign val="superscript"/>
        <sz val="13"/>
        <rFont val="TH SarabunPSK"/>
        <family val="2"/>
      </rPr>
      <t>(9)</t>
    </r>
  </si>
  <si>
    <r>
      <t xml:space="preserve">สัดส่วนของครัวเรือนที่มีคอมพิวเตอร์ </t>
    </r>
    <r>
      <rPr>
        <vertAlign val="superscript"/>
        <sz val="13"/>
        <rFont val="TH SarabunPSK"/>
        <family val="2"/>
      </rPr>
      <t>(10)</t>
    </r>
  </si>
  <si>
    <r>
      <t xml:space="preserve">Proportion of household accessing to computer </t>
    </r>
    <r>
      <rPr>
        <vertAlign val="superscript"/>
        <sz val="13"/>
        <rFont val="TH SarabunPSK"/>
        <family val="2"/>
      </rPr>
      <t>(10)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</si>
  <si>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3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</si>
  <si>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3"/>
        <rFont val="TH SarabunPSK"/>
        <family val="2"/>
      </rPr>
      <t>(10)</t>
    </r>
  </si>
  <si>
    <r>
      <t xml:space="preserve">สัดส่วนของครัวเรือนที่มีโทรศัพท์พื้นฐาน </t>
    </r>
    <r>
      <rPr>
        <vertAlign val="superscript"/>
        <sz val="13"/>
        <rFont val="TH SarabunPSK"/>
        <family val="2"/>
      </rPr>
      <t xml:space="preserve">(10) </t>
    </r>
  </si>
  <si>
    <r>
      <t xml:space="preserve">Proportion of household accessing to telephone </t>
    </r>
    <r>
      <rPr>
        <vertAlign val="superscript"/>
        <sz val="13"/>
        <rFont val="TH SarabunPSK"/>
        <family val="2"/>
      </rPr>
      <t>(10)</t>
    </r>
  </si>
  <si>
    <r>
      <t xml:space="preserve">   ต่อประชากร 100 คน </t>
    </r>
    <r>
      <rPr>
        <vertAlign val="superscript"/>
        <sz val="13"/>
        <rFont val="TH SarabunPSK"/>
        <family val="2"/>
      </rPr>
      <t>(10)</t>
    </r>
  </si>
  <si>
    <r>
      <t xml:space="preserve">   per 100 population</t>
    </r>
    <r>
      <rPr>
        <vertAlign val="superscript"/>
        <sz val="13"/>
        <rFont val="TH SarabunPSK"/>
        <family val="2"/>
      </rPr>
      <t xml:space="preserve"> (10)</t>
    </r>
  </si>
  <si>
    <r>
      <t xml:space="preserve">   to mobile phone</t>
    </r>
    <r>
      <rPr>
        <vertAlign val="superscript"/>
        <sz val="13"/>
        <rFont val="TH SarabunPSK"/>
        <family val="2"/>
      </rPr>
      <t xml:space="preserve"> (10)</t>
    </r>
  </si>
  <si>
    <r>
      <t xml:space="preserve">อัตราการขยายตัวของนักท่องเที่ยวไทยที่เดินทางมายังจังหวัด </t>
    </r>
    <r>
      <rPr>
        <vertAlign val="superscript"/>
        <sz val="13"/>
        <rFont val="TH SarabunPSK"/>
        <family val="2"/>
      </rPr>
      <t>(11)</t>
    </r>
  </si>
  <si>
    <r>
      <t>Growth rate of domestic tourist arrivals in province</t>
    </r>
    <r>
      <rPr>
        <vertAlign val="superscript"/>
        <sz val="13"/>
        <rFont val="TH SarabunPSK"/>
        <family val="2"/>
      </rPr>
      <t xml:space="preserve"> (11)</t>
    </r>
  </si>
  <si>
    <r>
      <t xml:space="preserve">   ที่เดินทางมายังจังหวัด </t>
    </r>
    <r>
      <rPr>
        <vertAlign val="superscript"/>
        <sz val="13"/>
        <rFont val="TH SarabunPSK"/>
        <family val="2"/>
      </rPr>
      <t>(11)</t>
    </r>
  </si>
  <si>
    <r>
      <t xml:space="preserve">   in province </t>
    </r>
    <r>
      <rPr>
        <vertAlign val="superscript"/>
        <sz val="13"/>
        <rFont val="TH SarabunPSK"/>
        <family val="2"/>
      </rPr>
      <t>(11)</t>
    </r>
  </si>
  <si>
    <r>
      <t xml:space="preserve">อัตราการขยายตัวของผู้จดทะเบียนนิติบุคคลที่คงอยู่ </t>
    </r>
    <r>
      <rPr>
        <vertAlign val="superscript"/>
        <sz val="13"/>
        <rFont val="TH SarabunPSK"/>
        <family val="2"/>
      </rPr>
      <t>(12)</t>
    </r>
  </si>
  <si>
    <r>
      <t>Growth rate of registered of juristic person</t>
    </r>
    <r>
      <rPr>
        <vertAlign val="superscript"/>
        <sz val="13"/>
        <rFont val="TH SarabunPSK"/>
        <family val="2"/>
      </rPr>
      <t xml:space="preserve"> (12)</t>
    </r>
  </si>
  <si>
    <r>
      <t xml:space="preserve">สัดส่วนพื้นที่ป่าไม้ต่อพื้นที่จังหวัด </t>
    </r>
    <r>
      <rPr>
        <vertAlign val="superscript"/>
        <sz val="13"/>
        <rFont val="TH SarabunPSK"/>
        <family val="2"/>
      </rPr>
      <t>(13)</t>
    </r>
  </si>
  <si>
    <r>
      <t xml:space="preserve">Proportion area of forest land per area province </t>
    </r>
    <r>
      <rPr>
        <vertAlign val="superscript"/>
        <sz val="13"/>
        <rFont val="TH SarabunPSK"/>
        <family val="2"/>
      </rPr>
      <t>(13)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</si>
</sst>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7" formatCode="0.0\ __"/>
    <numFmt numFmtId="188" formatCode="[h]:mm:ss\ \ \ \ "/>
    <numFmt numFmtId="189" formatCode="#,##0__"/>
    <numFmt numFmtId="190" formatCode="0.0"/>
    <numFmt numFmtId="191" formatCode="#,##0\ \ \ "/>
    <numFmt numFmtId="192" formatCode="#,##0\ \ \ \ \ \ "/>
  </numFmts>
  <fonts count="34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4"/>
      <color rgb="FFFF0000"/>
      <name val="Cordia Ne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0"/>
      <name val="Arial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4"/>
      <color theme="10"/>
      <name val="Cordia New"/>
      <family val="2"/>
    </font>
    <font>
      <sz val="15"/>
      <color rgb="FF444444"/>
      <name val="TH SarabunPSK"/>
      <family val="2"/>
    </font>
    <font>
      <i/>
      <sz val="10"/>
      <color rgb="FF333333"/>
      <name val="TH SarabunPSK"/>
      <family val="2"/>
    </font>
    <font>
      <sz val="10"/>
      <color rgb="FF333333"/>
      <name val="TH SarabunPSK"/>
      <family val="2"/>
    </font>
    <font>
      <u/>
      <sz val="14"/>
      <color theme="10"/>
      <name val="TH SarabunPSK"/>
      <family val="2"/>
    </font>
    <font>
      <b/>
      <sz val="14"/>
      <color rgb="FF333333"/>
      <name val="TH SarabunPSK"/>
      <family val="2"/>
    </font>
    <font>
      <b/>
      <sz val="14"/>
      <color rgb="FF008000"/>
      <name val="TH SarabunPSK"/>
      <family val="2"/>
    </font>
    <font>
      <sz val="14"/>
      <color rgb="FF333333"/>
      <name val="TH SarabunPSK"/>
      <family val="2"/>
    </font>
    <font>
      <sz val="14"/>
      <color rgb="FF00800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4"/>
      <color rgb="FF00B050"/>
      <name val="TH SarabunPSK"/>
      <family val="2"/>
    </font>
    <font>
      <sz val="14"/>
      <color rgb="FF00B050"/>
      <name val="TH SarabunPSK"/>
      <family val="2"/>
    </font>
    <font>
      <sz val="14"/>
      <color rgb="FF00B050"/>
      <name val="Cordia New"/>
      <family val="2"/>
    </font>
    <font>
      <vertAlign val="superscript"/>
      <sz val="13"/>
      <name val="TH SarabunPSK"/>
      <family val="2"/>
    </font>
    <font>
      <sz val="13"/>
      <color rgb="FFFF0000"/>
      <name val="TH SarabunPSK"/>
      <family val="2"/>
    </font>
    <font>
      <b/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" fillId="0" borderId="3" xfId="0" applyFont="1" applyFill="1" applyBorder="1"/>
    <xf numFmtId="0" fontId="1" fillId="0" borderId="4" xfId="0" applyFont="1" applyBorder="1" applyAlignment="1">
      <alignment horizontal="center" vertical="center"/>
    </xf>
    <xf numFmtId="0" fontId="2" fillId="0" borderId="6" xfId="0" applyFont="1" applyFill="1" applyBorder="1"/>
    <xf numFmtId="187" fontId="2" fillId="0" borderId="1" xfId="0" applyNumberFormat="1" applyFont="1" applyBorder="1" applyAlignment="1"/>
    <xf numFmtId="187" fontId="2" fillId="0" borderId="4" xfId="0" applyNumberFormat="1" applyFont="1" applyBorder="1" applyAlignment="1"/>
    <xf numFmtId="0" fontId="2" fillId="0" borderId="4" xfId="0" applyFont="1" applyFill="1" applyBorder="1"/>
    <xf numFmtId="0" fontId="2" fillId="0" borderId="20" xfId="0" applyFont="1" applyFill="1" applyBorder="1"/>
    <xf numFmtId="187" fontId="2" fillId="0" borderId="21" xfId="0" applyNumberFormat="1" applyFont="1" applyBorder="1" applyAlignment="1"/>
    <xf numFmtId="187" fontId="2" fillId="0" borderId="22" xfId="0" applyNumberFormat="1" applyFont="1" applyBorder="1" applyAlignment="1"/>
    <xf numFmtId="0" fontId="2" fillId="0" borderId="22" xfId="0" applyFont="1" applyFill="1" applyBorder="1"/>
    <xf numFmtId="0" fontId="2" fillId="0" borderId="0" xfId="0" applyFont="1" applyBorder="1"/>
    <xf numFmtId="188" fontId="2" fillId="0" borderId="21" xfId="0" applyNumberFormat="1" applyFont="1" applyBorder="1" applyAlignment="1">
      <alignment horizontal="left"/>
    </xf>
    <xf numFmtId="49" fontId="2" fillId="0" borderId="21" xfId="0" applyNumberFormat="1" applyFont="1" applyBorder="1" applyAlignment="1"/>
    <xf numFmtId="189" fontId="2" fillId="0" borderId="21" xfId="0" applyNumberFormat="1" applyFont="1" applyBorder="1" applyAlignment="1"/>
    <xf numFmtId="189" fontId="2" fillId="0" borderId="22" xfId="0" applyNumberFormat="1" applyFont="1" applyBorder="1" applyAlignment="1"/>
    <xf numFmtId="0" fontId="2" fillId="0" borderId="0" xfId="0" applyFont="1" applyFill="1" applyBorder="1"/>
    <xf numFmtId="189" fontId="2" fillId="0" borderId="0" xfId="0" applyNumberFormat="1" applyFont="1" applyBorder="1" applyAlignment="1"/>
    <xf numFmtId="0" fontId="1" fillId="0" borderId="7" xfId="0" quotePrefix="1" applyFont="1" applyBorder="1" applyAlignment="1">
      <alignment horizontal="center" vertical="center"/>
    </xf>
    <xf numFmtId="0" fontId="2" fillId="0" borderId="6" xfId="0" applyFont="1" applyBorder="1"/>
    <xf numFmtId="3" fontId="2" fillId="0" borderId="1" xfId="0" applyNumberFormat="1" applyFont="1" applyBorder="1" applyAlignment="1">
      <alignment horizontal="left"/>
    </xf>
    <xf numFmtId="0" fontId="2" fillId="0" borderId="4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20" xfId="0" applyFont="1" applyFill="1" applyBorder="1" applyAlignment="1">
      <alignment shrinkToFit="1"/>
    </xf>
    <xf numFmtId="187" fontId="2" fillId="0" borderId="21" xfId="0" applyNumberFormat="1" applyFont="1" applyBorder="1" applyAlignment="1">
      <alignment horizontal="left"/>
    </xf>
    <xf numFmtId="187" fontId="2" fillId="0" borderId="22" xfId="0" applyNumberFormat="1" applyFont="1" applyBorder="1" applyAlignment="1">
      <alignment horizontal="left"/>
    </xf>
    <xf numFmtId="0" fontId="2" fillId="0" borderId="22" xfId="0" applyFont="1" applyFill="1" applyBorder="1" applyAlignment="1">
      <alignment shrinkToFit="1"/>
    </xf>
    <xf numFmtId="0" fontId="2" fillId="0" borderId="0" xfId="0" applyFont="1" applyFill="1" applyBorder="1" applyAlignment="1">
      <alignment horizontal="left"/>
    </xf>
    <xf numFmtId="0" fontId="2" fillId="0" borderId="8" xfId="0" applyFont="1" applyBorder="1"/>
    <xf numFmtId="0" fontId="2" fillId="0" borderId="2" xfId="0" applyFont="1" applyBorder="1"/>
    <xf numFmtId="0" fontId="2" fillId="0" borderId="7" xfId="0" applyFont="1" applyBorder="1"/>
    <xf numFmtId="0" fontId="2" fillId="0" borderId="7" xfId="0" applyFont="1" applyFill="1" applyBorder="1"/>
    <xf numFmtId="0" fontId="5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10" fillId="0" borderId="0" xfId="0" applyFont="1"/>
    <xf numFmtId="3" fontId="2" fillId="0" borderId="22" xfId="0" applyNumberFormat="1" applyFont="1" applyBorder="1" applyAlignment="1">
      <alignment horizontal="right"/>
    </xf>
    <xf numFmtId="2" fontId="5" fillId="0" borderId="0" xfId="0" applyNumberFormat="1" applyFont="1"/>
    <xf numFmtId="0" fontId="13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3" fontId="13" fillId="0" borderId="0" xfId="0" applyNumberFormat="1" applyFont="1" applyAlignment="1">
      <alignment wrapText="1"/>
    </xf>
    <xf numFmtId="3" fontId="13" fillId="0" borderId="0" xfId="0" applyNumberFormat="1" applyFont="1"/>
    <xf numFmtId="0" fontId="13" fillId="0" borderId="0" xfId="0" applyFont="1" applyFill="1"/>
    <xf numFmtId="0" fontId="12" fillId="2" borderId="0" xfId="0" applyFont="1" applyFill="1" applyAlignment="1">
      <alignment horizontal="center" vertical="center" wrapText="1"/>
    </xf>
    <xf numFmtId="3" fontId="13" fillId="2" borderId="0" xfId="0" applyNumberFormat="1" applyFont="1" applyFill="1" applyAlignment="1">
      <alignment wrapText="1"/>
    </xf>
    <xf numFmtId="3" fontId="14" fillId="2" borderId="0" xfId="0" applyNumberFormat="1" applyFont="1" applyFill="1" applyAlignment="1">
      <alignment wrapText="1"/>
    </xf>
    <xf numFmtId="0" fontId="13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3" fillId="2" borderId="0" xfId="0" applyFont="1" applyFill="1"/>
    <xf numFmtId="3" fontId="14" fillId="2" borderId="0" xfId="0" applyNumberFormat="1" applyFont="1" applyFill="1"/>
    <xf numFmtId="0" fontId="14" fillId="2" borderId="0" xfId="0" applyFont="1" applyFill="1"/>
    <xf numFmtId="3" fontId="15" fillId="0" borderId="2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90" fontId="0" fillId="0" borderId="0" xfId="0" applyNumberFormat="1"/>
    <xf numFmtId="190" fontId="5" fillId="0" borderId="0" xfId="0" applyNumberFormat="1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92" fontId="16" fillId="0" borderId="0" xfId="0" applyNumberFormat="1" applyFont="1" applyBorder="1" applyAlignment="1">
      <alignment vertical="center"/>
    </xf>
    <xf numFmtId="3" fontId="16" fillId="0" borderId="0" xfId="0" applyNumberFormat="1" applyFont="1" applyBorder="1" applyAlignment="1">
      <alignment horizontal="right" vertical="center"/>
    </xf>
    <xf numFmtId="190" fontId="10" fillId="0" borderId="0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191" fontId="15" fillId="0" borderId="0" xfId="0" applyNumberFormat="1" applyFont="1" applyBorder="1"/>
    <xf numFmtId="16" fontId="0" fillId="0" borderId="0" xfId="0" applyNumberFormat="1"/>
    <xf numFmtId="17" fontId="0" fillId="0" borderId="0" xfId="0" applyNumberFormat="1"/>
    <xf numFmtId="3" fontId="0" fillId="0" borderId="0" xfId="0" applyNumberFormat="1"/>
    <xf numFmtId="0" fontId="18" fillId="0" borderId="0" xfId="0" applyFont="1" applyAlignment="1">
      <alignment horizontal="left" vertical="center" indent="1"/>
    </xf>
    <xf numFmtId="0" fontId="19" fillId="0" borderId="0" xfId="0" applyFont="1" applyAlignment="1">
      <alignment horizontal="right" vertical="center" indent="15"/>
    </xf>
    <xf numFmtId="0" fontId="21" fillId="0" borderId="0" xfId="2" applyFont="1" applyAlignment="1">
      <alignment horizontal="left" vertical="center" indent="15"/>
    </xf>
    <xf numFmtId="0" fontId="22" fillId="0" borderId="0" xfId="0" applyFont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left" vertical="center" wrapText="1" indent="1"/>
    </xf>
    <xf numFmtId="3" fontId="22" fillId="3" borderId="0" xfId="0" applyNumberFormat="1" applyFont="1" applyFill="1" applyAlignment="1">
      <alignment horizontal="right" vertical="center" wrapText="1" indent="1"/>
    </xf>
    <xf numFmtId="0" fontId="22" fillId="3" borderId="0" xfId="0" applyFont="1" applyFill="1" applyAlignment="1">
      <alignment horizontal="right" vertical="center" wrapText="1" indent="1"/>
    </xf>
    <xf numFmtId="3" fontId="23" fillId="3" borderId="0" xfId="0" applyNumberFormat="1" applyFont="1" applyFill="1" applyAlignment="1">
      <alignment horizontal="right" vertical="center" wrapText="1" indent="1"/>
    </xf>
    <xf numFmtId="0" fontId="24" fillId="3" borderId="0" xfId="0" applyFont="1" applyFill="1" applyAlignment="1">
      <alignment horizontal="left" vertical="center" wrapText="1" indent="1"/>
    </xf>
    <xf numFmtId="0" fontId="24" fillId="3" borderId="0" xfId="0" applyFont="1" applyFill="1" applyAlignment="1">
      <alignment horizontal="right" vertical="center" wrapText="1" indent="1"/>
    </xf>
    <xf numFmtId="3" fontId="24" fillId="3" borderId="0" xfId="0" applyNumberFormat="1" applyFont="1" applyFill="1" applyAlignment="1">
      <alignment horizontal="right" vertical="center" wrapText="1" indent="1"/>
    </xf>
    <xf numFmtId="3" fontId="25" fillId="3" borderId="0" xfId="0" applyNumberFormat="1" applyFont="1" applyFill="1" applyAlignment="1">
      <alignment horizontal="right" vertical="center" wrapText="1" indent="1"/>
    </xf>
    <xf numFmtId="0" fontId="22" fillId="0" borderId="0" xfId="0" applyFont="1" applyAlignment="1">
      <alignment horizontal="left" vertical="center" wrapText="1"/>
    </xf>
    <xf numFmtId="3" fontId="22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wrapText="1"/>
    </xf>
    <xf numFmtId="0" fontId="24" fillId="0" borderId="0" xfId="0" applyFont="1" applyAlignment="1">
      <alignment horizontal="left" vertical="center" wrapText="1" indent="1"/>
    </xf>
    <xf numFmtId="0" fontId="22" fillId="3" borderId="0" xfId="0" applyFont="1" applyFill="1" applyAlignment="1">
      <alignment horizontal="left" vertical="center" wrapText="1"/>
    </xf>
    <xf numFmtId="0" fontId="20" fillId="0" borderId="0" xfId="0" applyFont="1" applyAlignment="1">
      <alignment horizontal="right" vertical="center" indent="15"/>
    </xf>
    <xf numFmtId="3" fontId="5" fillId="0" borderId="0" xfId="0" applyNumberFormat="1" applyFont="1"/>
    <xf numFmtId="0" fontId="26" fillId="0" borderId="0" xfId="0" applyFont="1"/>
    <xf numFmtId="0" fontId="27" fillId="0" borderId="0" xfId="0" applyFont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3" fontId="27" fillId="3" borderId="0" xfId="0" applyNumberFormat="1" applyFont="1" applyFill="1" applyAlignment="1">
      <alignment horizontal="right" vertical="center" wrapText="1" indent="1"/>
    </xf>
    <xf numFmtId="3" fontId="26" fillId="3" borderId="0" xfId="0" applyNumberFormat="1" applyFont="1" applyFill="1" applyAlignment="1">
      <alignment horizontal="right" vertical="center" wrapText="1" indent="1"/>
    </xf>
    <xf numFmtId="0" fontId="26" fillId="3" borderId="0" xfId="0" applyFont="1" applyFill="1" applyAlignment="1">
      <alignment horizontal="right" vertical="center" wrapText="1" indent="1"/>
    </xf>
    <xf numFmtId="3" fontId="27" fillId="0" borderId="0" xfId="0" applyNumberFormat="1" applyFont="1" applyAlignment="1">
      <alignment horizontal="right" vertical="center" wrapText="1"/>
    </xf>
    <xf numFmtId="3" fontId="28" fillId="3" borderId="0" xfId="0" applyNumberFormat="1" applyFont="1" applyFill="1" applyAlignment="1">
      <alignment horizontal="right" vertical="center" wrapText="1" indent="1"/>
    </xf>
    <xf numFmtId="3" fontId="29" fillId="3" borderId="0" xfId="0" applyNumberFormat="1" applyFont="1" applyFill="1" applyAlignment="1">
      <alignment horizontal="right" vertical="center" wrapText="1" indent="1"/>
    </xf>
    <xf numFmtId="3" fontId="28" fillId="0" borderId="0" xfId="0" applyNumberFormat="1" applyFont="1" applyAlignment="1">
      <alignment horizontal="right" vertical="center" wrapText="1"/>
    </xf>
    <xf numFmtId="0" fontId="29" fillId="3" borderId="0" xfId="0" applyFont="1" applyFill="1" applyAlignment="1">
      <alignment horizontal="right" vertical="center" wrapText="1" indent="1"/>
    </xf>
    <xf numFmtId="3" fontId="26" fillId="0" borderId="0" xfId="0" applyNumberFormat="1" applyFont="1"/>
    <xf numFmtId="0" fontId="2" fillId="0" borderId="0" xfId="0" applyFont="1" applyAlignment="1">
      <alignment horizontal="right"/>
    </xf>
    <xf numFmtId="0" fontId="29" fillId="0" borderId="0" xfId="0" applyFont="1"/>
    <xf numFmtId="0" fontId="28" fillId="0" borderId="0" xfId="0" applyFont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0" fontId="30" fillId="0" borderId="0" xfId="0" applyFont="1"/>
    <xf numFmtId="3" fontId="2" fillId="0" borderId="0" xfId="0" applyNumberFormat="1" applyFont="1"/>
    <xf numFmtId="0" fontId="10" fillId="0" borderId="0" xfId="0" applyFont="1" applyFill="1" applyBorder="1"/>
    <xf numFmtId="0" fontId="10" fillId="0" borderId="0" xfId="0" applyFont="1" applyFill="1" applyBorder="1" applyAlignment="1">
      <alignment shrinkToFit="1"/>
    </xf>
    <xf numFmtId="0" fontId="10" fillId="0" borderId="24" xfId="0" applyFont="1" applyFill="1" applyBorder="1"/>
    <xf numFmtId="190" fontId="0" fillId="0" borderId="24" xfId="0" applyNumberFormat="1" applyBorder="1"/>
    <xf numFmtId="0" fontId="15" fillId="0" borderId="11" xfId="0" applyFont="1" applyFill="1" applyBorder="1"/>
    <xf numFmtId="190" fontId="15" fillId="0" borderId="0" xfId="0" applyNumberFormat="1" applyFont="1" applyBorder="1" applyAlignment="1">
      <alignment horizontal="center"/>
    </xf>
    <xf numFmtId="0" fontId="15" fillId="0" borderId="9" xfId="0" applyFont="1" applyFill="1" applyBorder="1"/>
    <xf numFmtId="0" fontId="15" fillId="0" borderId="14" xfId="0" applyFont="1" applyFill="1" applyBorder="1"/>
    <xf numFmtId="0" fontId="15" fillId="0" borderId="12" xfId="0" applyFont="1" applyFill="1" applyBorder="1"/>
    <xf numFmtId="0" fontId="15" fillId="0" borderId="14" xfId="0" applyFont="1" applyBorder="1"/>
    <xf numFmtId="0" fontId="15" fillId="0" borderId="12" xfId="0" applyFont="1" applyBorder="1"/>
    <xf numFmtId="0" fontId="15" fillId="0" borderId="14" xfId="0" applyFont="1" applyFill="1" applyBorder="1" applyAlignment="1">
      <alignment shrinkToFit="1"/>
    </xf>
    <xf numFmtId="0" fontId="15" fillId="0" borderId="12" xfId="0" applyFont="1" applyFill="1" applyBorder="1" applyAlignment="1">
      <alignment shrinkToFit="1"/>
    </xf>
    <xf numFmtId="0" fontId="15" fillId="0" borderId="17" xfId="0" applyFont="1" applyFill="1" applyBorder="1"/>
    <xf numFmtId="0" fontId="15" fillId="0" borderId="15" xfId="0" applyFont="1" applyFill="1" applyBorder="1" applyAlignment="1">
      <alignment shrinkToFit="1"/>
    </xf>
    <xf numFmtId="0" fontId="1" fillId="0" borderId="8" xfId="0" quotePrefix="1" applyFont="1" applyBorder="1" applyAlignment="1">
      <alignment horizontal="center" vertical="center"/>
    </xf>
    <xf numFmtId="0" fontId="33" fillId="0" borderId="13" xfId="0" applyFont="1" applyBorder="1" applyAlignment="1">
      <alignment horizontal="center"/>
    </xf>
    <xf numFmtId="0" fontId="15" fillId="0" borderId="13" xfId="0" applyFont="1" applyFill="1" applyBorder="1" applyAlignment="1"/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5" fillId="0" borderId="13" xfId="0" applyFont="1" applyFill="1" applyBorder="1" applyAlignment="1">
      <alignment horizontal="left"/>
    </xf>
    <xf numFmtId="0" fontId="15" fillId="0" borderId="13" xfId="0" applyFont="1" applyFill="1" applyBorder="1" applyAlignment="1"/>
    <xf numFmtId="0" fontId="15" fillId="0" borderId="13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left"/>
    </xf>
    <xf numFmtId="0" fontId="15" fillId="0" borderId="13" xfId="0" applyFont="1" applyFill="1" applyBorder="1" applyAlignment="1"/>
    <xf numFmtId="0" fontId="33" fillId="0" borderId="10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16" fontId="22" fillId="0" borderId="0" xfId="0" applyNumberFormat="1" applyFont="1" applyAlignment="1">
      <alignment horizontal="center" vertical="center" wrapText="1"/>
    </xf>
    <xf numFmtId="17" fontId="22" fillId="0" borderId="0" xfId="0" applyNumberFormat="1" applyFont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16" fontId="22" fillId="3" borderId="0" xfId="0" applyNumberFormat="1" applyFont="1" applyFill="1" applyAlignment="1">
      <alignment horizontal="center" vertical="center" wrapText="1"/>
    </xf>
    <xf numFmtId="17" fontId="22" fillId="3" borderId="0" xfId="0" applyNumberFormat="1" applyFont="1" applyFill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33" fillId="0" borderId="25" xfId="0" applyFont="1" applyBorder="1" applyAlignment="1">
      <alignment horizontal="left"/>
    </xf>
    <xf numFmtId="0" fontId="33" fillId="0" borderId="25" xfId="0" applyFont="1" applyBorder="1" applyAlignment="1">
      <alignment horizontal="center"/>
    </xf>
    <xf numFmtId="190" fontId="15" fillId="0" borderId="13" xfId="0" applyNumberFormat="1" applyFont="1" applyBorder="1" applyAlignment="1">
      <alignment horizontal="center"/>
    </xf>
    <xf numFmtId="190" fontId="32" fillId="0" borderId="13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0" fontId="15" fillId="0" borderId="13" xfId="0" quotePrefix="1" applyNumberFormat="1" applyFont="1" applyBorder="1" applyAlignment="1">
      <alignment horizontal="center"/>
    </xf>
    <xf numFmtId="49" fontId="15" fillId="0" borderId="13" xfId="0" quotePrefix="1" applyNumberFormat="1" applyFont="1" applyBorder="1" applyAlignment="1">
      <alignment horizontal="center"/>
    </xf>
    <xf numFmtId="3" fontId="15" fillId="0" borderId="13" xfId="0" applyNumberFormat="1" applyFont="1" applyBorder="1" applyAlignment="1">
      <alignment horizontal="center"/>
    </xf>
    <xf numFmtId="190" fontId="15" fillId="0" borderId="25" xfId="0" applyNumberFormat="1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1" fillId="0" borderId="27" xfId="0" quotePrefix="1" applyFont="1" applyBorder="1" applyAlignment="1">
      <alignment horizontal="center" vertical="center"/>
    </xf>
    <xf numFmtId="190" fontId="15" fillId="0" borderId="9" xfId="0" applyNumberFormat="1" applyFont="1" applyBorder="1" applyAlignment="1"/>
    <xf numFmtId="190" fontId="15" fillId="0" borderId="11" xfId="0" applyNumberFormat="1" applyFont="1" applyBorder="1" applyAlignment="1"/>
    <xf numFmtId="190" fontId="15" fillId="0" borderId="0" xfId="0" applyNumberFormat="1" applyFont="1" applyBorder="1" applyAlignment="1"/>
    <xf numFmtId="190" fontId="15" fillId="0" borderId="12" xfId="0" applyNumberFormat="1" applyFont="1" applyBorder="1" applyAlignment="1"/>
    <xf numFmtId="190" fontId="15" fillId="0" borderId="14" xfId="0" applyNumberFormat="1" applyFont="1" applyBorder="1" applyAlignment="1"/>
    <xf numFmtId="0" fontId="15" fillId="0" borderId="12" xfId="0" applyFont="1" applyBorder="1" applyAlignment="1"/>
    <xf numFmtId="0" fontId="15" fillId="0" borderId="14" xfId="0" applyFont="1" applyBorder="1" applyAlignment="1"/>
    <xf numFmtId="3" fontId="15" fillId="0" borderId="22" xfId="0" applyNumberFormat="1" applyFont="1" applyBorder="1" applyAlignment="1"/>
    <xf numFmtId="3" fontId="15" fillId="0" borderId="20" xfId="0" applyNumberFormat="1" applyFont="1" applyBorder="1" applyAlignment="1"/>
    <xf numFmtId="0" fontId="15" fillId="0" borderId="12" xfId="0" quotePrefix="1" applyNumberFormat="1" applyFont="1" applyBorder="1" applyAlignment="1"/>
    <xf numFmtId="0" fontId="15" fillId="0" borderId="14" xfId="0" quotePrefix="1" applyNumberFormat="1" applyFont="1" applyBorder="1" applyAlignment="1"/>
    <xf numFmtId="190" fontId="15" fillId="0" borderId="12" xfId="0" quotePrefix="1" applyNumberFormat="1" applyFont="1" applyBorder="1" applyAlignment="1">
      <alignment horizontal="right" vertical="center"/>
    </xf>
    <xf numFmtId="190" fontId="15" fillId="0" borderId="14" xfId="0" quotePrefix="1" applyNumberFormat="1" applyFont="1" applyBorder="1" applyAlignment="1">
      <alignment horizontal="right" vertical="center"/>
    </xf>
    <xf numFmtId="0" fontId="15" fillId="0" borderId="12" xfId="0" quotePrefix="1" applyFont="1" applyBorder="1" applyAlignment="1">
      <alignment horizontal="right"/>
    </xf>
    <xf numFmtId="0" fontId="15" fillId="0" borderId="14" xfId="0" quotePrefix="1" applyFont="1" applyBorder="1" applyAlignment="1">
      <alignment horizontal="right"/>
    </xf>
    <xf numFmtId="49" fontId="15" fillId="0" borderId="12" xfId="0" quotePrefix="1" applyNumberFormat="1" applyFont="1" applyBorder="1" applyAlignment="1">
      <alignment horizontal="right"/>
    </xf>
    <xf numFmtId="0" fontId="15" fillId="0" borderId="12" xfId="0" applyFont="1" applyBorder="1" applyAlignment="1">
      <alignment horizontal="right"/>
    </xf>
    <xf numFmtId="3" fontId="15" fillId="0" borderId="12" xfId="0" applyNumberFormat="1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3" fontId="15" fillId="0" borderId="14" xfId="0" applyNumberFormat="1" applyFont="1" applyBorder="1" applyAlignment="1">
      <alignment horizontal="right"/>
    </xf>
    <xf numFmtId="190" fontId="15" fillId="0" borderId="12" xfId="0" applyNumberFormat="1" applyFont="1" applyBorder="1" applyAlignment="1">
      <alignment horizontal="right"/>
    </xf>
    <xf numFmtId="190" fontId="15" fillId="0" borderId="14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190" fontId="15" fillId="0" borderId="26" xfId="0" applyNumberFormat="1" applyFont="1" applyBorder="1" applyAlignment="1">
      <alignment horizontal="right"/>
    </xf>
    <xf numFmtId="190" fontId="15" fillId="0" borderId="28" xfId="0" applyNumberFormat="1" applyFont="1" applyBorder="1" applyAlignment="1">
      <alignment horizontal="right"/>
    </xf>
    <xf numFmtId="190" fontId="15" fillId="0" borderId="15" xfId="0" applyNumberFormat="1" applyFont="1" applyBorder="1" applyAlignment="1">
      <alignment horizontal="right"/>
    </xf>
    <xf numFmtId="190" fontId="15" fillId="0" borderId="17" xfId="0" applyNumberFormat="1" applyFont="1" applyBorder="1" applyAlignment="1">
      <alignment horizontal="right"/>
    </xf>
    <xf numFmtId="0" fontId="15" fillId="0" borderId="15" xfId="0" applyFont="1" applyBorder="1" applyAlignment="1">
      <alignment horizontal="right"/>
    </xf>
    <xf numFmtId="0" fontId="15" fillId="0" borderId="17" xfId="0" applyFont="1" applyBorder="1" applyAlignment="1">
      <alignment horizontal="right"/>
    </xf>
  </cellXfs>
  <cellStyles count="3">
    <cellStyle name="Hyperlink" xfId="2" builtinId="8"/>
    <cellStyle name="Normal 149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nbdatacenter.moph.go.th/hdc/reports/report.php?source=formated/pop_sex_age.php&amp;cat_id=ac4eed1bddb23d6130746d62d2538fd0&amp;id=710884bc8d16f755073cf194970b064a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nbdatacenter.moph.go.th/hdc/reports/report.php?source=formated/pop_sex_age.php&amp;cat_id=ac4eed1bddb23d6130746d62d2538fd0&amp;id=710884bc8d16f755073cf194970b064a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nbdatacenter.moph.go.th/hdc/reports/report.php?source=formated/pop_sex_age.php&amp;cat_id=ac4eed1bddb23d6130746d62d2538fd0&amp;id=710884bc8d16f755073cf194970b064a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442384</xdr:colOff>
      <xdr:row>0</xdr:row>
      <xdr:rowOff>125076</xdr:rowOff>
    </xdr:from>
    <xdr:to>
      <xdr:col>16</xdr:col>
      <xdr:colOff>293447</xdr:colOff>
      <xdr:row>24</xdr:row>
      <xdr:rowOff>144126</xdr:rowOff>
    </xdr:to>
    <xdr:grpSp>
      <xdr:nvGrpSpPr>
        <xdr:cNvPr id="1437" name="Group 24"/>
        <xdr:cNvGrpSpPr>
          <a:grpSpLocks/>
        </xdr:cNvGrpSpPr>
      </xdr:nvGrpSpPr>
      <xdr:grpSpPr bwMode="auto">
        <a:xfrm>
          <a:off x="11449051" y="125076"/>
          <a:ext cx="464896" cy="6242050"/>
          <a:chOff x="9686925" y="0"/>
          <a:chExt cx="455297" cy="6597919"/>
        </a:xfrm>
      </xdr:grpSpPr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829205" y="1738161"/>
            <a:ext cx="313017" cy="44961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Indicators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3" name="Text Box 1"/>
          <xdr:cNvSpPr txBox="1">
            <a:spLocks noChangeArrowheads="1"/>
          </xdr:cNvSpPr>
        </xdr:nvSpPr>
        <xdr:spPr bwMode="auto">
          <a:xfrm>
            <a:off x="9686925" y="6198851"/>
            <a:ext cx="407870" cy="3990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48" name="Straight Connector 27"/>
          <xdr:cNvCxnSpPr>
            <a:cxnSpLocks noChangeShapeType="1"/>
          </xdr:cNvCxnSpPr>
        </xdr:nvCxnSpPr>
        <xdr:spPr bwMode="auto">
          <a:xfrm rot="5400000">
            <a:off x="6755206" y="3102436"/>
            <a:ext cx="6228000" cy="2312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423334</xdr:colOff>
      <xdr:row>24</xdr:row>
      <xdr:rowOff>48105</xdr:rowOff>
    </xdr:from>
    <xdr:to>
      <xdr:col>16</xdr:col>
      <xdr:colOff>341072</xdr:colOff>
      <xdr:row>49</xdr:row>
      <xdr:rowOff>182802</xdr:rowOff>
    </xdr:to>
    <xdr:grpSp>
      <xdr:nvGrpSpPr>
        <xdr:cNvPr id="1438" name="Group 18"/>
        <xdr:cNvGrpSpPr>
          <a:grpSpLocks/>
        </xdr:cNvGrpSpPr>
      </xdr:nvGrpSpPr>
      <xdr:grpSpPr bwMode="auto">
        <a:xfrm>
          <a:off x="11430001" y="6271105"/>
          <a:ext cx="531571" cy="5680364"/>
          <a:chOff x="9591675" y="6581775"/>
          <a:chExt cx="523875" cy="6696075"/>
        </a:xfrm>
      </xdr:grpSpPr>
      <xdr:sp macro="" textlink="">
        <xdr:nvSpPr>
          <xdr:cNvPr id="28" name="Text Box 6"/>
          <xdr:cNvSpPr txBox="1">
            <a:spLocks noChangeArrowheads="1"/>
          </xdr:cNvSpPr>
        </xdr:nvSpPr>
        <xdr:spPr bwMode="auto">
          <a:xfrm>
            <a:off x="9667875" y="6907090"/>
            <a:ext cx="447675" cy="37772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1" i="0">
                <a:latin typeface="TH SarabunPSK" pitchFamily="34" charset="-34"/>
                <a:ea typeface="+mn-ea"/>
                <a:cs typeface="TH SarabunPSK" pitchFamily="34" charset="-34"/>
              </a:rPr>
              <a:t>ตัวชี้วัด</a:t>
            </a:r>
            <a:endParaRPr lang="th-TH" sz="1200" b="1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9" name="Text Box 1"/>
          <xdr:cNvSpPr txBox="1">
            <a:spLocks noChangeArrowheads="1"/>
          </xdr:cNvSpPr>
        </xdr:nvSpPr>
        <xdr:spPr bwMode="auto">
          <a:xfrm>
            <a:off x="9591675" y="6581775"/>
            <a:ext cx="447675" cy="4066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45" name="Straight Connector 31"/>
          <xdr:cNvCxnSpPr>
            <a:cxnSpLocks noChangeShapeType="1"/>
          </xdr:cNvCxnSpPr>
        </xdr:nvCxnSpPr>
        <xdr:spPr bwMode="auto">
          <a:xfrm rot="5400000">
            <a:off x="6584228" y="10079058"/>
            <a:ext cx="6368694" cy="2888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352521</xdr:colOff>
      <xdr:row>52</xdr:row>
      <xdr:rowOff>211667</xdr:rowOff>
    </xdr:from>
    <xdr:to>
      <xdr:col>16</xdr:col>
      <xdr:colOff>216958</xdr:colOff>
      <xdr:row>75</xdr:row>
      <xdr:rowOff>65040</xdr:rowOff>
    </xdr:to>
    <xdr:grpSp>
      <xdr:nvGrpSpPr>
        <xdr:cNvPr id="1439" name="Group 23"/>
        <xdr:cNvGrpSpPr>
          <a:grpSpLocks/>
        </xdr:cNvGrpSpPr>
      </xdr:nvGrpSpPr>
      <xdr:grpSpPr bwMode="auto">
        <a:xfrm>
          <a:off x="11359188" y="12710584"/>
          <a:ext cx="478270" cy="5938789"/>
          <a:chOff x="9563100" y="13211175"/>
          <a:chExt cx="466725" cy="6553200"/>
        </a:xfrm>
      </xdr:grpSpPr>
      <xdr:sp macro="" textlink="">
        <xdr:nvSpPr>
          <xdr:cNvPr id="32" name="Text Box 6"/>
          <xdr:cNvSpPr txBox="1">
            <a:spLocks noChangeArrowheads="1"/>
          </xdr:cNvSpPr>
        </xdr:nvSpPr>
        <xdr:spPr bwMode="auto">
          <a:xfrm>
            <a:off x="9715500" y="14871436"/>
            <a:ext cx="314325" cy="4497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Indicators</a:t>
            </a:r>
            <a:endParaRPr lang="th-TH" sz="13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33" name="Text Box 1"/>
          <xdr:cNvSpPr txBox="1">
            <a:spLocks noChangeArrowheads="1"/>
          </xdr:cNvSpPr>
        </xdr:nvSpPr>
        <xdr:spPr bwMode="auto">
          <a:xfrm>
            <a:off x="9563100" y="19360290"/>
            <a:ext cx="409575" cy="404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42" name="Straight Connector 27"/>
          <xdr:cNvCxnSpPr>
            <a:cxnSpLocks noChangeShapeType="1"/>
          </xdr:cNvCxnSpPr>
        </xdr:nvCxnSpPr>
        <xdr:spPr bwMode="auto">
          <a:xfrm rot="5400000">
            <a:off x="6677667" y="16277563"/>
            <a:ext cx="6156000" cy="2322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152400</xdr:colOff>
      <xdr:row>2</xdr:row>
      <xdr:rowOff>152400</xdr:rowOff>
    </xdr:to>
    <xdr:pic>
      <xdr:nvPicPr>
        <xdr:cNvPr id="2" name="รูปภาพ 1" descr="http://nbdatacenter.moph.go.th/hdc/themes/icons/csv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152400</xdr:colOff>
      <xdr:row>3</xdr:row>
      <xdr:rowOff>152400</xdr:rowOff>
    </xdr:to>
    <xdr:pic>
      <xdr:nvPicPr>
        <xdr:cNvPr id="3" name="รูปภาพ 2" descr="http://nbdatacenter.moph.go.th/hdc/themes/icons/txt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8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152400</xdr:colOff>
      <xdr:row>4</xdr:row>
      <xdr:rowOff>152400</xdr:rowOff>
    </xdr:to>
    <xdr:pic>
      <xdr:nvPicPr>
        <xdr:cNvPr id="4" name="รูปภาพ 3" descr="http://nbdatacenter.moph.go.th/hdc/themes/icons/xls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152400</xdr:colOff>
      <xdr:row>5</xdr:row>
      <xdr:rowOff>152400</xdr:rowOff>
    </xdr:to>
    <xdr:pic>
      <xdr:nvPicPr>
        <xdr:cNvPr id="5" name="รูปภาพ 4" descr="http://nbdatacenter.moph.go.th/hdc/themes/icons/word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152400</xdr:colOff>
      <xdr:row>2</xdr:row>
      <xdr:rowOff>152400</xdr:rowOff>
    </xdr:to>
    <xdr:pic>
      <xdr:nvPicPr>
        <xdr:cNvPr id="6" name="รูปภาพ 5" descr="http://nbdatacenter.moph.go.th/hdc/themes/icons/csv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152400</xdr:colOff>
      <xdr:row>3</xdr:row>
      <xdr:rowOff>152400</xdr:rowOff>
    </xdr:to>
    <xdr:pic>
      <xdr:nvPicPr>
        <xdr:cNvPr id="7" name="รูปภาพ 6" descr="http://nbdatacenter.moph.go.th/hdc/themes/icons/txt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8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152400</xdr:colOff>
      <xdr:row>4</xdr:row>
      <xdr:rowOff>152400</xdr:rowOff>
    </xdr:to>
    <xdr:pic>
      <xdr:nvPicPr>
        <xdr:cNvPr id="8" name="รูปภาพ 7" descr="http://nbdatacenter.moph.go.th/hdc/themes/icons/xls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152400</xdr:colOff>
      <xdr:row>5</xdr:row>
      <xdr:rowOff>152400</xdr:rowOff>
    </xdr:to>
    <xdr:pic>
      <xdr:nvPicPr>
        <xdr:cNvPr id="9" name="รูปภาพ 8" descr="http://nbdatacenter.moph.go.th/hdc/themes/icons/word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152400</xdr:colOff>
      <xdr:row>39</xdr:row>
      <xdr:rowOff>152400</xdr:rowOff>
    </xdr:to>
    <xdr:pic>
      <xdr:nvPicPr>
        <xdr:cNvPr id="6" name="รูปภาพ 5" descr="http://nbdatacenter.moph.go.th/hdc/themes/icons/csv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72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152400</xdr:colOff>
      <xdr:row>40</xdr:row>
      <xdr:rowOff>152400</xdr:rowOff>
    </xdr:to>
    <xdr:pic>
      <xdr:nvPicPr>
        <xdr:cNvPr id="7" name="รูปภาพ 6" descr="http://nbdatacenter.moph.go.th/hdc/themes/icons/txt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152400</xdr:colOff>
      <xdr:row>41</xdr:row>
      <xdr:rowOff>152400</xdr:rowOff>
    </xdr:to>
    <xdr:pic>
      <xdr:nvPicPr>
        <xdr:cNvPr id="8" name="รูปภาพ 7" descr="http://nbdatacenter.moph.go.th/hdc/themes/icons/xls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25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152400</xdr:colOff>
      <xdr:row>42</xdr:row>
      <xdr:rowOff>152400</xdr:rowOff>
    </xdr:to>
    <xdr:pic>
      <xdr:nvPicPr>
        <xdr:cNvPr id="9" name="รูปภาพ 8" descr="http://nbdatacenter.moph.go.th/hdc/themes/icons/word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01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nbdatacenter.moph.go.th/hdc/reports/report.php?source=formated/pop_sex_age.php&amp;cat_id=ac4eed1bddb23d6130746d62d2538fd0&amp;id=710884bc8d16f755073cf194970b064a" TargetMode="External"/><Relationship Id="rId2" Type="http://schemas.openxmlformats.org/officeDocument/2006/relationships/hyperlink" Target="http://nbdatacenter.moph.go.th/hdc/reports/report.php?source=formated/pop_sex_age.php&amp;cat_id=ac4eed1bddb23d6130746d62d2538fd0&amp;id=710884bc8d16f755073cf194970b064a" TargetMode="External"/><Relationship Id="rId1" Type="http://schemas.openxmlformats.org/officeDocument/2006/relationships/hyperlink" Target="http://nbdatacenter.moph.go.th/hdc/reports/report.php?source=formated/pop_sex_age.php&amp;cat_id=ac4eed1bddb23d6130746d62d2538fd0&amp;id=710884bc8d16f755073cf194970b064a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://nbdatacenter.moph.go.th/hdc/reports/report.php?source=formated/pop_sex_age.php&amp;cat_id=ac4eed1bddb23d6130746d62d2538fd0&amp;id=710884bc8d16f755073cf194970b064a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nbdatacenter.moph.go.th/hdc/reports/report.php?source=formated/pop_sex_age.php&amp;cat_id=ac4eed1bddb23d6130746d62d2538fd0&amp;id=710884bc8d16f755073cf194970b064a" TargetMode="External"/><Relationship Id="rId2" Type="http://schemas.openxmlformats.org/officeDocument/2006/relationships/hyperlink" Target="http://nbdatacenter.moph.go.th/hdc/reports/report.php?source=formated/pop_sex_age.php&amp;cat_id=ac4eed1bddb23d6130746d62d2538fd0&amp;id=710884bc8d16f755073cf194970b064a" TargetMode="External"/><Relationship Id="rId1" Type="http://schemas.openxmlformats.org/officeDocument/2006/relationships/hyperlink" Target="http://nbdatacenter.moph.go.th/hdc/reports/report.php?source=formated/pop_sex_age.php&amp;cat_id=ac4eed1bddb23d6130746d62d2538fd0&amp;id=710884bc8d16f755073cf194970b064a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://nbdatacenter.moph.go.th/hdc/reports/report.php?source=formated/pop_sex_age.php&amp;cat_id=ac4eed1bddb23d6130746d62d2538fd0&amp;id=710884bc8d16f755073cf194970b064a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nbdatacenter.moph.go.th/hdc/reports/report.php?source=formated/pop_sex_age.php&amp;cat_id=ac4eed1bddb23d6130746d62d2538fd0&amp;id=710884bc8d16f755073cf194970b064a" TargetMode="External"/><Relationship Id="rId2" Type="http://schemas.openxmlformats.org/officeDocument/2006/relationships/hyperlink" Target="http://nbdatacenter.moph.go.th/hdc/reports/report.php?source=formated/pop_sex_age.php&amp;cat_id=ac4eed1bddb23d6130746d62d2538fd0&amp;id=710884bc8d16f755073cf194970b064a" TargetMode="External"/><Relationship Id="rId1" Type="http://schemas.openxmlformats.org/officeDocument/2006/relationships/hyperlink" Target="http://nbdatacenter.moph.go.th/hdc/reports/report.php?source=formated/pop_sex_age.php&amp;cat_id=ac4eed1bddb23d6130746d62d2538fd0&amp;id=710884bc8d16f755073cf194970b064a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nbdatacenter.moph.go.th/hdc/reports/report.php?source=formated/pop_sex_age.php&amp;cat_id=ac4eed1bddb23d6130746d62d2538fd0&amp;id=710884bc8d16f755073cf194970b064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75"/>
  <sheetViews>
    <sheetView tabSelected="1" zoomScale="90" zoomScaleNormal="90" workbookViewId="0">
      <selection activeCell="H56" sqref="H56:L57"/>
    </sheetView>
  </sheetViews>
  <sheetFormatPr defaultRowHeight="19.5" x14ac:dyDescent="0.3"/>
  <cols>
    <col min="1" max="1" width="46" style="39" customWidth="1"/>
    <col min="2" max="2" width="7.140625" style="67" customWidth="1"/>
    <col min="3" max="3" width="1.7109375" style="60" customWidth="1"/>
    <col min="4" max="4" width="7.140625" style="67" customWidth="1"/>
    <col min="5" max="5" width="1.7109375" style="60" customWidth="1"/>
    <col min="6" max="6" width="7.140625" style="67" customWidth="1"/>
    <col min="7" max="7" width="1.7109375" style="60" customWidth="1"/>
    <col min="8" max="8" width="7.140625" style="67" customWidth="1"/>
    <col min="9" max="9" width="1.7109375" style="60" customWidth="1"/>
    <col min="10" max="10" width="7.140625" style="67" customWidth="1"/>
    <col min="11" max="11" width="1.7109375" style="60" customWidth="1"/>
    <col min="12" max="12" width="50.5703125" style="39" customWidth="1"/>
    <col min="13" max="13" width="5.28515625" style="39" customWidth="1"/>
    <col min="14" max="15" width="9.28515625" style="39" customWidth="1"/>
    <col min="16" max="16384" width="9.140625" style="39"/>
  </cols>
  <sheetData>
    <row r="1" spans="1:12" ht="24" customHeight="1" x14ac:dyDescent="0.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24" customHeight="1" x14ac:dyDescent="0.3">
      <c r="A2" s="148" t="s">
        <v>12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t="4.5" customHeight="1" x14ac:dyDescent="0.3"/>
    <row r="4" spans="1:12" ht="21" customHeight="1" x14ac:dyDescent="0.3">
      <c r="A4" s="150" t="s">
        <v>1</v>
      </c>
      <c r="B4" s="178">
        <v>2555</v>
      </c>
      <c r="C4" s="179"/>
      <c r="D4" s="178">
        <v>2556</v>
      </c>
      <c r="E4" s="179"/>
      <c r="F4" s="178">
        <v>2557</v>
      </c>
      <c r="G4" s="179"/>
      <c r="H4" s="178">
        <v>2558</v>
      </c>
      <c r="I4" s="179"/>
      <c r="J4" s="178">
        <v>2559</v>
      </c>
      <c r="K4" s="179"/>
      <c r="L4" s="151" t="s">
        <v>37</v>
      </c>
    </row>
    <row r="5" spans="1:12" ht="21" customHeight="1" x14ac:dyDescent="0.3">
      <c r="A5" s="150"/>
      <c r="B5" s="180" t="s">
        <v>2</v>
      </c>
      <c r="C5" s="181"/>
      <c r="D5" s="180" t="s">
        <v>3</v>
      </c>
      <c r="E5" s="181"/>
      <c r="F5" s="180" t="s">
        <v>4</v>
      </c>
      <c r="G5" s="181"/>
      <c r="H5" s="180" t="s">
        <v>11</v>
      </c>
      <c r="I5" s="181"/>
      <c r="J5" s="180" t="s">
        <v>14</v>
      </c>
      <c r="K5" s="181"/>
      <c r="L5" s="151"/>
    </row>
    <row r="6" spans="1:12" ht="21" customHeight="1" x14ac:dyDescent="0.3">
      <c r="A6" s="117" t="s">
        <v>238</v>
      </c>
      <c r="B6" s="182">
        <v>-6.3058289231491801E-2</v>
      </c>
      <c r="C6" s="183"/>
      <c r="D6" s="182">
        <v>0.90840567311547582</v>
      </c>
      <c r="E6" s="183"/>
      <c r="F6" s="182">
        <v>0.33996062273384664</v>
      </c>
      <c r="G6" s="183"/>
      <c r="H6" s="182">
        <v>0.23750229528666042</v>
      </c>
      <c r="I6" s="183"/>
      <c r="J6" s="184">
        <v>0.12930934944964637</v>
      </c>
      <c r="K6" s="118"/>
      <c r="L6" s="119" t="s">
        <v>239</v>
      </c>
    </row>
    <row r="7" spans="1:12" ht="21" customHeight="1" x14ac:dyDescent="0.3">
      <c r="A7" s="120" t="s">
        <v>240</v>
      </c>
      <c r="B7" s="185">
        <v>130.22492290948668</v>
      </c>
      <c r="C7" s="186"/>
      <c r="D7" s="185">
        <v>131.41328288979295</v>
      </c>
      <c r="E7" s="186"/>
      <c r="F7" s="185">
        <v>131.86079655878314</v>
      </c>
      <c r="G7" s="186"/>
      <c r="H7" s="185">
        <v>132.17434116762976</v>
      </c>
      <c r="I7" s="186"/>
      <c r="J7" s="185">
        <v>132.34536549972793</v>
      </c>
      <c r="K7" s="170"/>
      <c r="L7" s="121" t="s">
        <v>241</v>
      </c>
    </row>
    <row r="8" spans="1:12" ht="21" customHeight="1" x14ac:dyDescent="0.3">
      <c r="A8" s="120" t="s">
        <v>242</v>
      </c>
      <c r="B8" s="185">
        <v>100.97</v>
      </c>
      <c r="C8" s="186"/>
      <c r="D8" s="185">
        <v>100.94661098211384</v>
      </c>
      <c r="E8" s="186"/>
      <c r="F8" s="185">
        <v>100.84939768547025</v>
      </c>
      <c r="G8" s="186"/>
      <c r="H8" s="185">
        <v>100.64432888308458</v>
      </c>
      <c r="I8" s="186"/>
      <c r="J8" s="185">
        <v>100.36515768835503</v>
      </c>
      <c r="K8" s="170"/>
      <c r="L8" s="121" t="s">
        <v>243</v>
      </c>
    </row>
    <row r="9" spans="1:12" ht="21" customHeight="1" x14ac:dyDescent="0.3">
      <c r="A9" s="120" t="s">
        <v>244</v>
      </c>
      <c r="B9" s="185">
        <f>0.43*100</f>
        <v>43</v>
      </c>
      <c r="C9" s="186"/>
      <c r="D9" s="185">
        <f>0.44*100</f>
        <v>44</v>
      </c>
      <c r="E9" s="186"/>
      <c r="F9" s="185">
        <f>0.45*100</f>
        <v>45</v>
      </c>
      <c r="G9" s="186"/>
      <c r="H9" s="185">
        <f>0.45*100</f>
        <v>45</v>
      </c>
      <c r="I9" s="186"/>
      <c r="J9" s="185">
        <v>45.546808663740372</v>
      </c>
      <c r="K9" s="170"/>
      <c r="L9" s="121" t="s">
        <v>245</v>
      </c>
    </row>
    <row r="10" spans="1:12" ht="21" customHeight="1" x14ac:dyDescent="0.3">
      <c r="A10" s="120" t="s">
        <v>246</v>
      </c>
      <c r="B10" s="185">
        <v>3.6182703918058041</v>
      </c>
      <c r="C10" s="186"/>
      <c r="D10" s="185">
        <v>4.5035673187571925</v>
      </c>
      <c r="E10" s="186"/>
      <c r="F10" s="185">
        <v>4.3344193089524161</v>
      </c>
      <c r="G10" s="186"/>
      <c r="H10" s="185">
        <v>4.0441548175994262</v>
      </c>
      <c r="I10" s="186"/>
      <c r="J10" s="185">
        <v>3.95</v>
      </c>
      <c r="K10" s="171"/>
      <c r="L10" s="121" t="s">
        <v>247</v>
      </c>
    </row>
    <row r="11" spans="1:12" ht="21" customHeight="1" x14ac:dyDescent="0.3">
      <c r="A11" s="120" t="s">
        <v>248</v>
      </c>
      <c r="B11" s="185">
        <v>10.221812940422806</v>
      </c>
      <c r="C11" s="186"/>
      <c r="D11" s="185">
        <v>9.89</v>
      </c>
      <c r="E11" s="186"/>
      <c r="F11" s="185">
        <v>9.1999999999999993</v>
      </c>
      <c r="G11" s="186"/>
      <c r="H11" s="185">
        <v>8.5</v>
      </c>
      <c r="I11" s="186"/>
      <c r="J11" s="185">
        <v>8.3000000000000007</v>
      </c>
      <c r="K11" s="170"/>
      <c r="L11" s="121" t="s">
        <v>249</v>
      </c>
    </row>
    <row r="12" spans="1:12" ht="21" customHeight="1" x14ac:dyDescent="0.3">
      <c r="A12" s="120" t="s">
        <v>250</v>
      </c>
      <c r="B12" s="185">
        <v>4.9187219730941703</v>
      </c>
      <c r="C12" s="186"/>
      <c r="D12" s="185">
        <v>5.47</v>
      </c>
      <c r="E12" s="186"/>
      <c r="F12" s="185">
        <v>5.4</v>
      </c>
      <c r="G12" s="186"/>
      <c r="H12" s="185">
        <v>5.2</v>
      </c>
      <c r="I12" s="186"/>
      <c r="J12" s="185">
        <v>5.9</v>
      </c>
      <c r="K12" s="170"/>
      <c r="L12" s="121" t="s">
        <v>251</v>
      </c>
    </row>
    <row r="13" spans="1:12" ht="21" customHeight="1" x14ac:dyDescent="0.3">
      <c r="A13" s="120" t="s">
        <v>252</v>
      </c>
      <c r="B13" s="185">
        <v>2.88</v>
      </c>
      <c r="C13" s="186"/>
      <c r="D13" s="187">
        <v>3.5</v>
      </c>
      <c r="E13" s="188"/>
      <c r="F13" s="187">
        <v>0.6</v>
      </c>
      <c r="G13" s="188"/>
      <c r="H13" s="187">
        <v>0.7</v>
      </c>
      <c r="I13" s="188"/>
      <c r="J13" s="187">
        <v>4.7</v>
      </c>
      <c r="K13" s="135"/>
      <c r="L13" s="121" t="s">
        <v>253</v>
      </c>
    </row>
    <row r="14" spans="1:12" ht="21" customHeight="1" x14ac:dyDescent="0.3">
      <c r="A14" s="120" t="s">
        <v>254</v>
      </c>
      <c r="B14" s="185">
        <v>0.25</v>
      </c>
      <c r="C14" s="186"/>
      <c r="D14" s="187">
        <v>0.4</v>
      </c>
      <c r="E14" s="188"/>
      <c r="F14" s="187">
        <v>0.2</v>
      </c>
      <c r="G14" s="188"/>
      <c r="H14" s="198" t="s">
        <v>125</v>
      </c>
      <c r="I14" s="188"/>
      <c r="J14" s="198" t="s">
        <v>125</v>
      </c>
      <c r="K14" s="135"/>
      <c r="L14" s="121" t="s">
        <v>255</v>
      </c>
    </row>
    <row r="15" spans="1:12" ht="21" customHeight="1" x14ac:dyDescent="0.3">
      <c r="A15" s="120" t="s">
        <v>256</v>
      </c>
      <c r="B15" s="189">
        <v>8212</v>
      </c>
      <c r="C15" s="190"/>
      <c r="D15" s="189">
        <v>7741</v>
      </c>
      <c r="E15" s="190"/>
      <c r="F15" s="189">
        <v>8044</v>
      </c>
      <c r="G15" s="190"/>
      <c r="H15" s="189">
        <v>5931</v>
      </c>
      <c r="I15" s="190"/>
      <c r="J15" s="189">
        <v>5905</v>
      </c>
      <c r="K15" s="172"/>
      <c r="L15" s="121" t="s">
        <v>257</v>
      </c>
    </row>
    <row r="16" spans="1:12" ht="21" customHeight="1" x14ac:dyDescent="0.3">
      <c r="A16" s="120" t="s">
        <v>258</v>
      </c>
      <c r="B16" s="187">
        <v>0.2</v>
      </c>
      <c r="C16" s="188"/>
      <c r="D16" s="187">
        <v>0.4</v>
      </c>
      <c r="E16" s="188"/>
      <c r="F16" s="187">
        <v>0.3</v>
      </c>
      <c r="G16" s="188"/>
      <c r="H16" s="187">
        <v>0.9</v>
      </c>
      <c r="I16" s="188"/>
      <c r="J16" s="187">
        <v>0.7</v>
      </c>
      <c r="K16" s="135"/>
      <c r="L16" s="121" t="s">
        <v>259</v>
      </c>
    </row>
    <row r="17" spans="1:12" ht="21" customHeight="1" x14ac:dyDescent="0.3">
      <c r="A17" s="120" t="s">
        <v>260</v>
      </c>
      <c r="B17" s="185">
        <v>99.35</v>
      </c>
      <c r="C17" s="186"/>
      <c r="D17" s="185">
        <v>98.8</v>
      </c>
      <c r="E17" s="186"/>
      <c r="F17" s="185">
        <v>99.01</v>
      </c>
      <c r="G17" s="186"/>
      <c r="H17" s="185">
        <v>98.77</v>
      </c>
      <c r="I17" s="186"/>
      <c r="J17" s="185">
        <v>98.48</v>
      </c>
      <c r="K17" s="135"/>
      <c r="L17" s="121" t="s">
        <v>261</v>
      </c>
    </row>
    <row r="18" spans="1:12" ht="21" customHeight="1" x14ac:dyDescent="0.3">
      <c r="A18" s="120" t="s">
        <v>262</v>
      </c>
      <c r="B18" s="185">
        <v>0.45093034173889751</v>
      </c>
      <c r="C18" s="186"/>
      <c r="D18" s="185">
        <v>-0.44931545677804857</v>
      </c>
      <c r="E18" s="186"/>
      <c r="F18" s="185">
        <v>-19.100000000000001</v>
      </c>
      <c r="G18" s="186"/>
      <c r="H18" s="191">
        <v>-1.8</v>
      </c>
      <c r="I18" s="192"/>
      <c r="J18" s="191">
        <v>-2.2000000000000002</v>
      </c>
      <c r="K18" s="173"/>
      <c r="L18" s="121" t="s">
        <v>263</v>
      </c>
    </row>
    <row r="19" spans="1:12" ht="21" customHeight="1" x14ac:dyDescent="0.3">
      <c r="A19" s="120" t="s">
        <v>264</v>
      </c>
      <c r="B19" s="185">
        <v>0.45093034173889751</v>
      </c>
      <c r="C19" s="186"/>
      <c r="D19" s="185">
        <v>-0.44931545677804857</v>
      </c>
      <c r="E19" s="186"/>
      <c r="F19" s="185">
        <v>-19.100000000000001</v>
      </c>
      <c r="G19" s="186"/>
      <c r="H19" s="191">
        <v>-1.8</v>
      </c>
      <c r="I19" s="192"/>
      <c r="J19" s="191">
        <v>-2.2000000000000002</v>
      </c>
      <c r="K19" s="173"/>
      <c r="L19" s="121" t="s">
        <v>265</v>
      </c>
    </row>
    <row r="20" spans="1:12" ht="21" customHeight="1" x14ac:dyDescent="0.3">
      <c r="A20" s="120" t="s">
        <v>266</v>
      </c>
      <c r="B20" s="187">
        <v>230</v>
      </c>
      <c r="C20" s="188"/>
      <c r="D20" s="187">
        <v>300</v>
      </c>
      <c r="E20" s="188"/>
      <c r="F20" s="187">
        <v>300</v>
      </c>
      <c r="G20" s="188"/>
      <c r="H20" s="187">
        <v>300</v>
      </c>
      <c r="I20" s="188"/>
      <c r="J20" s="187">
        <v>300</v>
      </c>
      <c r="K20" s="135"/>
      <c r="L20" s="121" t="s">
        <v>267</v>
      </c>
    </row>
    <row r="21" spans="1:12" ht="21" customHeight="1" x14ac:dyDescent="0.3">
      <c r="A21" s="120" t="s">
        <v>5</v>
      </c>
      <c r="B21" s="193" t="s">
        <v>132</v>
      </c>
      <c r="C21" s="194"/>
      <c r="D21" s="195" t="s">
        <v>186</v>
      </c>
      <c r="E21" s="196"/>
      <c r="F21" s="195" t="s">
        <v>187</v>
      </c>
      <c r="G21" s="196"/>
      <c r="H21" s="195" t="s">
        <v>186</v>
      </c>
      <c r="I21" s="196"/>
      <c r="J21" s="197" t="s">
        <v>132</v>
      </c>
      <c r="K21" s="174"/>
      <c r="L21" s="121" t="s">
        <v>9</v>
      </c>
    </row>
    <row r="22" spans="1:12" ht="21" customHeight="1" x14ac:dyDescent="0.3">
      <c r="A22" s="120" t="s">
        <v>268</v>
      </c>
      <c r="B22" s="193" t="s">
        <v>188</v>
      </c>
      <c r="C22" s="194"/>
      <c r="D22" s="195" t="s">
        <v>132</v>
      </c>
      <c r="E22" s="196"/>
      <c r="F22" s="195" t="s">
        <v>132</v>
      </c>
      <c r="G22" s="196"/>
      <c r="H22" s="195" t="s">
        <v>191</v>
      </c>
      <c r="I22" s="196"/>
      <c r="J22" s="197" t="s">
        <v>133</v>
      </c>
      <c r="K22" s="174"/>
      <c r="L22" s="121" t="s">
        <v>269</v>
      </c>
    </row>
    <row r="23" spans="1:12" ht="21" customHeight="1" x14ac:dyDescent="0.3">
      <c r="A23" s="120" t="s">
        <v>270</v>
      </c>
      <c r="B23" s="193" t="s">
        <v>189</v>
      </c>
      <c r="C23" s="194"/>
      <c r="D23" s="195" t="s">
        <v>190</v>
      </c>
      <c r="E23" s="196"/>
      <c r="F23" s="195" t="s">
        <v>190</v>
      </c>
      <c r="G23" s="196"/>
      <c r="H23" s="195" t="s">
        <v>192</v>
      </c>
      <c r="I23" s="196"/>
      <c r="J23" s="197" t="s">
        <v>134</v>
      </c>
      <c r="K23" s="174"/>
      <c r="L23" s="121" t="s">
        <v>271</v>
      </c>
    </row>
    <row r="24" spans="1:12" ht="21" customHeight="1" x14ac:dyDescent="0.5">
      <c r="A24" s="115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5"/>
    </row>
    <row r="25" spans="1:12" ht="24" customHeight="1" x14ac:dyDescent="0.3">
      <c r="A25" s="149" t="s">
        <v>10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</row>
    <row r="26" spans="1:12" ht="24" customHeight="1" x14ac:dyDescent="0.3">
      <c r="A26" s="149" t="s">
        <v>13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</row>
    <row r="27" spans="1:12" ht="4.5" customHeight="1" x14ac:dyDescent="0.3">
      <c r="A27" s="66"/>
      <c r="C27" s="67"/>
      <c r="E27" s="67"/>
      <c r="G27" s="67"/>
      <c r="I27" s="67"/>
      <c r="K27" s="67"/>
      <c r="L27" s="66"/>
    </row>
    <row r="28" spans="1:12" ht="21" customHeight="1" x14ac:dyDescent="0.3">
      <c r="A28" s="150" t="s">
        <v>1</v>
      </c>
      <c r="B28" s="178">
        <v>2555</v>
      </c>
      <c r="C28" s="179"/>
      <c r="D28" s="178">
        <v>2556</v>
      </c>
      <c r="E28" s="179"/>
      <c r="F28" s="178">
        <v>2557</v>
      </c>
      <c r="G28" s="179"/>
      <c r="H28" s="178">
        <v>2558</v>
      </c>
      <c r="I28" s="179"/>
      <c r="J28" s="178">
        <v>2559</v>
      </c>
      <c r="K28" s="179"/>
      <c r="L28" s="151" t="s">
        <v>8</v>
      </c>
    </row>
    <row r="29" spans="1:12" ht="21" customHeight="1" x14ac:dyDescent="0.3">
      <c r="A29" s="150"/>
      <c r="B29" s="180" t="s">
        <v>2</v>
      </c>
      <c r="C29" s="181"/>
      <c r="D29" s="180" t="s">
        <v>3</v>
      </c>
      <c r="E29" s="181"/>
      <c r="F29" s="180" t="s">
        <v>4</v>
      </c>
      <c r="G29" s="181"/>
      <c r="H29" s="180" t="s">
        <v>11</v>
      </c>
      <c r="I29" s="181"/>
      <c r="J29" s="180" t="s">
        <v>14</v>
      </c>
      <c r="K29" s="181"/>
      <c r="L29" s="151"/>
    </row>
    <row r="30" spans="1:12" ht="21" customHeight="1" x14ac:dyDescent="0.3">
      <c r="A30" s="122" t="s">
        <v>272</v>
      </c>
      <c r="B30" s="198" t="s">
        <v>125</v>
      </c>
      <c r="C30" s="200"/>
      <c r="D30" s="199">
        <v>4397</v>
      </c>
      <c r="E30" s="201"/>
      <c r="F30" s="199" t="s">
        <v>125</v>
      </c>
      <c r="G30" s="201"/>
      <c r="H30" s="199">
        <v>15390</v>
      </c>
      <c r="I30" s="201"/>
      <c r="J30" s="198" t="s">
        <v>125</v>
      </c>
      <c r="K30" s="135"/>
      <c r="L30" s="123" t="s">
        <v>273</v>
      </c>
    </row>
    <row r="31" spans="1:12" ht="21" customHeight="1" x14ac:dyDescent="0.3">
      <c r="A31" s="122" t="s">
        <v>274</v>
      </c>
      <c r="B31" s="199">
        <v>3611</v>
      </c>
      <c r="C31" s="201"/>
      <c r="D31" s="199">
        <v>3904</v>
      </c>
      <c r="E31" s="201"/>
      <c r="F31" s="199">
        <v>5035</v>
      </c>
      <c r="G31" s="201"/>
      <c r="H31" s="199">
        <v>3278</v>
      </c>
      <c r="I31" s="201"/>
      <c r="J31" s="199">
        <v>6130.5714285714284</v>
      </c>
      <c r="K31" s="175"/>
      <c r="L31" s="123" t="s">
        <v>275</v>
      </c>
    </row>
    <row r="32" spans="1:12" ht="21" customHeight="1" x14ac:dyDescent="0.3">
      <c r="A32" s="124" t="s">
        <v>276</v>
      </c>
      <c r="B32" s="202">
        <v>0.57488855081430079</v>
      </c>
      <c r="C32" s="203"/>
      <c r="D32" s="202">
        <v>7.8592987127593341</v>
      </c>
      <c r="E32" s="203"/>
      <c r="F32" s="202">
        <v>-6.7492669490921111</v>
      </c>
      <c r="G32" s="203"/>
      <c r="H32" s="202">
        <v>4.4399874607965737</v>
      </c>
      <c r="I32" s="203"/>
      <c r="J32" s="202" t="s">
        <v>125</v>
      </c>
      <c r="K32" s="170"/>
      <c r="L32" s="125" t="s">
        <v>277</v>
      </c>
    </row>
    <row r="33" spans="1:16" ht="21" customHeight="1" x14ac:dyDescent="0.3">
      <c r="A33" s="124" t="s">
        <v>278</v>
      </c>
      <c r="B33" s="199">
        <v>41642.070368023902</v>
      </c>
      <c r="C33" s="201"/>
      <c r="D33" s="199">
        <v>46803.988427074197</v>
      </c>
      <c r="E33" s="201"/>
      <c r="F33" s="199">
        <v>43385</v>
      </c>
      <c r="G33" s="201"/>
      <c r="H33" s="199">
        <v>41963.04926575</v>
      </c>
      <c r="I33" s="201"/>
      <c r="J33" s="199" t="s">
        <v>125</v>
      </c>
      <c r="K33" s="175"/>
      <c r="L33" s="125" t="s">
        <v>279</v>
      </c>
    </row>
    <row r="34" spans="1:16" ht="21" customHeight="1" x14ac:dyDescent="0.3">
      <c r="A34" s="120" t="s">
        <v>280</v>
      </c>
      <c r="B34" s="202">
        <v>69.937290495093166</v>
      </c>
      <c r="C34" s="203"/>
      <c r="D34" s="202">
        <v>69.946210474937899</v>
      </c>
      <c r="E34" s="203"/>
      <c r="F34" s="202">
        <v>70</v>
      </c>
      <c r="G34" s="203"/>
      <c r="H34" s="198" t="s">
        <v>125</v>
      </c>
      <c r="I34" s="200"/>
      <c r="J34" s="198" t="s">
        <v>125</v>
      </c>
      <c r="K34" s="135"/>
      <c r="L34" s="125" t="s">
        <v>281</v>
      </c>
    </row>
    <row r="35" spans="1:16" ht="21" customHeight="1" x14ac:dyDescent="0.3">
      <c r="A35" s="120" t="s">
        <v>282</v>
      </c>
      <c r="B35" s="198">
        <v>0.2</v>
      </c>
      <c r="C35" s="200"/>
      <c r="D35" s="198">
        <v>0.2</v>
      </c>
      <c r="E35" s="200"/>
      <c r="F35" s="198">
        <v>0.2</v>
      </c>
      <c r="G35" s="200"/>
      <c r="H35" s="198">
        <v>0.2</v>
      </c>
      <c r="I35" s="200"/>
      <c r="J35" s="198">
        <v>0.2</v>
      </c>
      <c r="K35" s="135"/>
      <c r="L35" s="125" t="s">
        <v>283</v>
      </c>
    </row>
    <row r="36" spans="1:16" ht="21" customHeight="1" x14ac:dyDescent="0.3">
      <c r="A36" s="120" t="s">
        <v>284</v>
      </c>
      <c r="B36" s="202">
        <v>4.576880530973451</v>
      </c>
      <c r="C36" s="203"/>
      <c r="D36" s="202">
        <v>-23.277799814888272</v>
      </c>
      <c r="E36" s="203"/>
      <c r="F36" s="202">
        <v>-33.046100818612665</v>
      </c>
      <c r="G36" s="203"/>
      <c r="H36" s="202">
        <v>34.453024453024454</v>
      </c>
      <c r="I36" s="203"/>
      <c r="J36" s="202">
        <v>-1.9718579496506172</v>
      </c>
      <c r="K36" s="170"/>
      <c r="L36" s="121" t="s">
        <v>285</v>
      </c>
    </row>
    <row r="37" spans="1:16" ht="21" hidden="1" customHeight="1" x14ac:dyDescent="0.3">
      <c r="A37" s="120" t="s">
        <v>286</v>
      </c>
      <c r="B37" s="204"/>
      <c r="C37" s="204"/>
      <c r="D37" s="204"/>
      <c r="E37" s="204"/>
      <c r="F37" s="204"/>
      <c r="G37" s="204"/>
      <c r="H37" s="204"/>
      <c r="I37" s="204"/>
      <c r="J37" s="198"/>
      <c r="K37" s="135"/>
      <c r="L37" s="121" t="s">
        <v>287</v>
      </c>
    </row>
    <row r="38" spans="1:16" ht="21" hidden="1" customHeight="1" x14ac:dyDescent="0.3">
      <c r="A38" s="120" t="s">
        <v>288</v>
      </c>
      <c r="B38" s="204"/>
      <c r="C38" s="204"/>
      <c r="D38" s="204"/>
      <c r="E38" s="204"/>
      <c r="F38" s="204"/>
      <c r="G38" s="204"/>
      <c r="H38" s="204"/>
      <c r="I38" s="204"/>
      <c r="J38" s="198"/>
      <c r="K38" s="135"/>
      <c r="L38" s="121" t="s">
        <v>289</v>
      </c>
    </row>
    <row r="39" spans="1:16" ht="21" hidden="1" customHeight="1" x14ac:dyDescent="0.3">
      <c r="A39" s="120" t="s">
        <v>290</v>
      </c>
      <c r="B39" s="204"/>
      <c r="C39" s="204"/>
      <c r="D39" s="204"/>
      <c r="E39" s="204"/>
      <c r="F39" s="204"/>
      <c r="G39" s="204"/>
      <c r="H39" s="204"/>
      <c r="I39" s="204"/>
      <c r="J39" s="198"/>
      <c r="K39" s="135"/>
      <c r="L39" s="121" t="s">
        <v>291</v>
      </c>
    </row>
    <row r="40" spans="1:16" ht="21" customHeight="1" x14ac:dyDescent="0.3">
      <c r="A40" s="120" t="s">
        <v>39</v>
      </c>
      <c r="B40" s="202">
        <v>24.750814567516812</v>
      </c>
      <c r="C40" s="203"/>
      <c r="D40" s="202">
        <v>26.309712311993714</v>
      </c>
      <c r="E40" s="203"/>
      <c r="F40" s="202">
        <v>28.331769015573315</v>
      </c>
      <c r="G40" s="203"/>
      <c r="H40" s="202">
        <v>25.406371540997359</v>
      </c>
      <c r="I40" s="203"/>
      <c r="J40" s="202">
        <v>25.083507483503368</v>
      </c>
      <c r="K40" s="170"/>
      <c r="L40" s="121" t="s">
        <v>41</v>
      </c>
      <c r="N40" s="39">
        <v>28.331769015573315</v>
      </c>
      <c r="O40" s="39">
        <v>25.406371540997359</v>
      </c>
      <c r="P40" s="39">
        <v>25.083507483503368</v>
      </c>
    </row>
    <row r="41" spans="1:16" ht="21" customHeight="1" x14ac:dyDescent="0.3">
      <c r="A41" s="120" t="s">
        <v>292</v>
      </c>
      <c r="B41" s="205"/>
      <c r="C41" s="206"/>
      <c r="D41" s="205"/>
      <c r="E41" s="206"/>
      <c r="F41" s="205"/>
      <c r="G41" s="206"/>
      <c r="H41" s="205"/>
      <c r="I41" s="206"/>
      <c r="J41" s="205"/>
      <c r="K41" s="176"/>
      <c r="L41" s="121" t="s">
        <v>293</v>
      </c>
      <c r="N41" s="39">
        <v>18.404122508861935</v>
      </c>
      <c r="O41" s="39">
        <v>21.243029559682473</v>
      </c>
      <c r="P41" s="39">
        <v>33.075422647600838</v>
      </c>
    </row>
    <row r="42" spans="1:16" ht="21" customHeight="1" x14ac:dyDescent="0.3">
      <c r="A42" s="120" t="s">
        <v>38</v>
      </c>
      <c r="B42" s="202">
        <v>19.008916103558416</v>
      </c>
      <c r="C42" s="203"/>
      <c r="D42" s="202">
        <v>16.75953143508972</v>
      </c>
      <c r="E42" s="203"/>
      <c r="F42" s="202">
        <v>18.404122508861935</v>
      </c>
      <c r="G42" s="203"/>
      <c r="H42" s="202">
        <v>21.243029559682473</v>
      </c>
      <c r="I42" s="203"/>
      <c r="J42" s="202">
        <v>33.075422647600838</v>
      </c>
      <c r="K42" s="170"/>
      <c r="L42" s="121" t="s">
        <v>42</v>
      </c>
      <c r="N42" s="39">
        <v>68.844257738816651</v>
      </c>
      <c r="O42" s="39">
        <v>69.271472147875926</v>
      </c>
      <c r="P42" s="39">
        <v>76.146327298667913</v>
      </c>
    </row>
    <row r="43" spans="1:16" x14ac:dyDescent="0.3">
      <c r="A43" s="122" t="s">
        <v>292</v>
      </c>
      <c r="B43" s="202"/>
      <c r="C43" s="203"/>
      <c r="D43" s="202"/>
      <c r="E43" s="203"/>
      <c r="F43" s="202"/>
      <c r="G43" s="203"/>
      <c r="H43" s="202"/>
      <c r="I43" s="203"/>
      <c r="J43" s="202"/>
      <c r="K43" s="170"/>
      <c r="L43" s="121" t="s">
        <v>293</v>
      </c>
    </row>
    <row r="44" spans="1:16" x14ac:dyDescent="0.3">
      <c r="A44" s="120" t="s">
        <v>43</v>
      </c>
      <c r="B44" s="202">
        <v>66.091721104922712</v>
      </c>
      <c r="C44" s="203"/>
      <c r="D44" s="202">
        <v>68.366882974437928</v>
      </c>
      <c r="E44" s="203"/>
      <c r="F44" s="202">
        <v>68.844257738816651</v>
      </c>
      <c r="G44" s="203"/>
      <c r="H44" s="202">
        <v>69.271472147875926</v>
      </c>
      <c r="I44" s="203"/>
      <c r="J44" s="202">
        <v>76.146327298667913</v>
      </c>
      <c r="K44" s="170"/>
      <c r="L44" s="121" t="s">
        <v>40</v>
      </c>
    </row>
    <row r="45" spans="1:16" x14ac:dyDescent="0.3">
      <c r="A45" s="120" t="s">
        <v>292</v>
      </c>
      <c r="B45" s="198"/>
      <c r="C45" s="200"/>
      <c r="D45" s="198"/>
      <c r="E45" s="200"/>
      <c r="F45" s="198"/>
      <c r="G45" s="200"/>
      <c r="H45" s="198"/>
      <c r="I45" s="200"/>
      <c r="J45" s="198"/>
      <c r="K45" s="135"/>
      <c r="L45" s="121" t="s">
        <v>294</v>
      </c>
    </row>
    <row r="46" spans="1:16" x14ac:dyDescent="0.3">
      <c r="A46" s="120" t="s">
        <v>295</v>
      </c>
      <c r="B46" s="202">
        <v>5.2572284111207468</v>
      </c>
      <c r="C46" s="203"/>
      <c r="D46" s="202">
        <v>11.858856998000169</v>
      </c>
      <c r="E46" s="203"/>
      <c r="F46" s="202">
        <v>2.5211988442144624</v>
      </c>
      <c r="G46" s="203"/>
      <c r="H46" s="202">
        <v>4.9613773962593175</v>
      </c>
      <c r="I46" s="203"/>
      <c r="J46" s="198" t="s">
        <v>125</v>
      </c>
      <c r="K46" s="135"/>
      <c r="L46" s="121" t="s">
        <v>296</v>
      </c>
    </row>
    <row r="47" spans="1:16" x14ac:dyDescent="0.3">
      <c r="A47" s="120" t="s">
        <v>20</v>
      </c>
      <c r="B47" s="202">
        <v>-12.201591511936339</v>
      </c>
      <c r="C47" s="203"/>
      <c r="D47" s="202">
        <v>18.126888217522659</v>
      </c>
      <c r="E47" s="203"/>
      <c r="F47" s="202">
        <v>1.0230179028132993</v>
      </c>
      <c r="G47" s="203"/>
      <c r="H47" s="202">
        <v>12.405063291139239</v>
      </c>
      <c r="I47" s="203"/>
      <c r="J47" s="198" t="s">
        <v>125</v>
      </c>
      <c r="K47" s="135"/>
      <c r="L47" s="121" t="s">
        <v>21</v>
      </c>
    </row>
    <row r="48" spans="1:16" x14ac:dyDescent="0.3">
      <c r="A48" s="120" t="s">
        <v>297</v>
      </c>
      <c r="B48" s="198"/>
      <c r="C48" s="200"/>
      <c r="D48" s="198"/>
      <c r="E48" s="200"/>
      <c r="F48" s="198"/>
      <c r="G48" s="200"/>
      <c r="H48" s="198"/>
      <c r="I48" s="200"/>
      <c r="J48" s="198"/>
      <c r="K48" s="135"/>
      <c r="L48" s="121" t="s">
        <v>298</v>
      </c>
    </row>
    <row r="49" spans="1:12" x14ac:dyDescent="0.3">
      <c r="A49" s="120" t="s">
        <v>299</v>
      </c>
      <c r="B49" s="202">
        <v>18.5546875</v>
      </c>
      <c r="C49" s="203"/>
      <c r="D49" s="202">
        <v>-5.6013179571663922</v>
      </c>
      <c r="E49" s="203"/>
      <c r="F49" s="202">
        <v>1.2216404886561953</v>
      </c>
      <c r="G49" s="203"/>
      <c r="H49" s="202">
        <v>8.7931034482758612</v>
      </c>
      <c r="I49" s="203"/>
      <c r="J49" s="202">
        <v>12.044374009508717</v>
      </c>
      <c r="K49" s="170"/>
      <c r="L49" s="125" t="s">
        <v>300</v>
      </c>
    </row>
    <row r="50" spans="1:12" x14ac:dyDescent="0.3">
      <c r="A50" s="126" t="s">
        <v>301</v>
      </c>
      <c r="B50" s="207">
        <v>15.392866042076694</v>
      </c>
      <c r="C50" s="208"/>
      <c r="D50" s="207">
        <v>15.392866042076694</v>
      </c>
      <c r="E50" s="208"/>
      <c r="F50" s="207">
        <v>11.68214321400008</v>
      </c>
      <c r="G50" s="208"/>
      <c r="H50" s="209" t="s">
        <v>125</v>
      </c>
      <c r="I50" s="210"/>
      <c r="J50" s="209" t="s">
        <v>125</v>
      </c>
      <c r="K50" s="177"/>
      <c r="L50" s="127" t="s">
        <v>302</v>
      </c>
    </row>
    <row r="51" spans="1:12" x14ac:dyDescent="0.3">
      <c r="A51" s="113"/>
      <c r="B51" s="65"/>
      <c r="C51" s="65"/>
      <c r="D51" s="65"/>
      <c r="E51" s="65"/>
      <c r="F51" s="65"/>
      <c r="G51" s="65"/>
      <c r="I51" s="67"/>
      <c r="K51" s="67"/>
      <c r="L51" s="114"/>
    </row>
    <row r="52" spans="1:12" x14ac:dyDescent="0.3">
      <c r="A52" s="113"/>
      <c r="B52" s="65"/>
      <c r="C52" s="65"/>
      <c r="D52" s="65"/>
      <c r="E52" s="65"/>
      <c r="F52" s="65"/>
      <c r="G52" s="65"/>
      <c r="I52" s="67"/>
      <c r="K52" s="67"/>
      <c r="L52" s="114"/>
    </row>
    <row r="53" spans="1:12" ht="24" customHeight="1" x14ac:dyDescent="0.3">
      <c r="A53" s="149" t="s">
        <v>10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</row>
    <row r="54" spans="1:12" ht="24" customHeight="1" x14ac:dyDescent="0.3">
      <c r="A54" s="149" t="s">
        <v>13</v>
      </c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</row>
    <row r="55" spans="1:12" ht="4.5" customHeight="1" x14ac:dyDescent="0.3">
      <c r="A55" s="66"/>
      <c r="C55" s="67"/>
      <c r="E55" s="67"/>
      <c r="G55" s="67"/>
      <c r="I55" s="67"/>
      <c r="K55" s="67"/>
      <c r="L55" s="66"/>
    </row>
    <row r="56" spans="1:12" ht="21" customHeight="1" x14ac:dyDescent="0.3">
      <c r="A56" s="146" t="s">
        <v>1</v>
      </c>
      <c r="B56" s="146"/>
      <c r="C56" s="146"/>
      <c r="D56" s="146"/>
      <c r="E56" s="131"/>
      <c r="F56" s="131"/>
      <c r="G56" s="131"/>
      <c r="H56" s="146" t="s">
        <v>37</v>
      </c>
      <c r="I56" s="146"/>
      <c r="J56" s="146"/>
      <c r="K56" s="146"/>
      <c r="L56" s="146"/>
    </row>
    <row r="57" spans="1:12" ht="21" customHeight="1" x14ac:dyDescent="0.3">
      <c r="A57" s="147"/>
      <c r="B57" s="147"/>
      <c r="C57" s="147"/>
      <c r="D57" s="147"/>
      <c r="E57" s="132"/>
      <c r="F57" s="128"/>
      <c r="G57" s="128"/>
      <c r="H57" s="147"/>
      <c r="I57" s="147"/>
      <c r="J57" s="147"/>
      <c r="K57" s="147"/>
      <c r="L57" s="147"/>
    </row>
    <row r="58" spans="1:12" ht="21.75" customHeight="1" x14ac:dyDescent="0.3">
      <c r="A58" s="145" t="s">
        <v>16</v>
      </c>
      <c r="B58" s="145"/>
      <c r="C58" s="145"/>
      <c r="D58" s="145"/>
      <c r="E58" s="168"/>
      <c r="F58" s="129"/>
      <c r="G58" s="169"/>
      <c r="H58" s="145" t="s">
        <v>17</v>
      </c>
      <c r="I58" s="145"/>
      <c r="J58" s="145"/>
      <c r="K58" s="145"/>
      <c r="L58" s="145"/>
    </row>
    <row r="59" spans="1:12" ht="21.75" customHeight="1" x14ac:dyDescent="0.3">
      <c r="A59" s="143" t="s">
        <v>15</v>
      </c>
      <c r="B59" s="143"/>
      <c r="C59" s="143"/>
      <c r="D59" s="143"/>
      <c r="E59" s="133"/>
      <c r="F59" s="135"/>
      <c r="G59" s="135"/>
      <c r="H59" s="143" t="s">
        <v>18</v>
      </c>
      <c r="I59" s="143"/>
      <c r="J59" s="143"/>
      <c r="K59" s="143"/>
      <c r="L59" s="143"/>
    </row>
    <row r="60" spans="1:12" ht="21.75" customHeight="1" x14ac:dyDescent="0.3">
      <c r="A60" s="143" t="s">
        <v>175</v>
      </c>
      <c r="B60" s="143"/>
      <c r="C60" s="143"/>
      <c r="D60" s="143"/>
      <c r="E60" s="133"/>
      <c r="F60" s="135"/>
      <c r="G60" s="135"/>
      <c r="H60" s="143" t="s">
        <v>176</v>
      </c>
      <c r="I60" s="143"/>
      <c r="J60" s="143"/>
      <c r="K60" s="143"/>
      <c r="L60" s="143"/>
    </row>
    <row r="61" spans="1:12" ht="21.75" customHeight="1" x14ac:dyDescent="0.3">
      <c r="A61" s="143" t="s">
        <v>19</v>
      </c>
      <c r="B61" s="143"/>
      <c r="C61" s="143"/>
      <c r="D61" s="143"/>
      <c r="E61" s="133"/>
      <c r="F61" s="135"/>
      <c r="G61" s="135"/>
      <c r="H61" s="143" t="s">
        <v>34</v>
      </c>
      <c r="I61" s="143"/>
      <c r="J61" s="143"/>
      <c r="K61" s="143"/>
      <c r="L61" s="143"/>
    </row>
    <row r="62" spans="1:12" ht="21.75" customHeight="1" x14ac:dyDescent="0.3">
      <c r="A62" s="143" t="s">
        <v>177</v>
      </c>
      <c r="B62" s="143"/>
      <c r="C62" s="143"/>
      <c r="D62" s="143"/>
      <c r="E62" s="133"/>
      <c r="F62" s="135"/>
      <c r="G62" s="135"/>
      <c r="H62" s="143" t="s">
        <v>178</v>
      </c>
      <c r="I62" s="143"/>
      <c r="J62" s="143"/>
      <c r="K62" s="143"/>
      <c r="L62" s="143"/>
    </row>
    <row r="63" spans="1:12" ht="21.75" customHeight="1" x14ac:dyDescent="0.3">
      <c r="A63" s="143" t="s">
        <v>22</v>
      </c>
      <c r="B63" s="143"/>
      <c r="C63" s="143"/>
      <c r="D63" s="143"/>
      <c r="E63" s="133"/>
      <c r="F63" s="135"/>
      <c r="G63" s="135"/>
      <c r="H63" s="143" t="s">
        <v>36</v>
      </c>
      <c r="I63" s="143"/>
      <c r="J63" s="143"/>
      <c r="K63" s="143"/>
      <c r="L63" s="143"/>
    </row>
    <row r="64" spans="1:12" ht="21.75" customHeight="1" x14ac:dyDescent="0.3">
      <c r="A64" s="143"/>
      <c r="B64" s="143"/>
      <c r="C64" s="143"/>
      <c r="D64" s="143"/>
      <c r="E64" s="133"/>
      <c r="F64" s="135"/>
      <c r="G64" s="135"/>
      <c r="H64" s="144" t="s">
        <v>180</v>
      </c>
      <c r="I64" s="144"/>
      <c r="J64" s="144"/>
      <c r="K64" s="144"/>
      <c r="L64" s="144"/>
    </row>
    <row r="65" spans="1:12" ht="21.75" customHeight="1" x14ac:dyDescent="0.3">
      <c r="A65" s="144" t="s">
        <v>179</v>
      </c>
      <c r="B65" s="144"/>
      <c r="C65" s="144"/>
      <c r="D65" s="144"/>
      <c r="E65" s="134"/>
      <c r="F65" s="135"/>
      <c r="G65" s="135"/>
      <c r="H65" s="144" t="s">
        <v>35</v>
      </c>
      <c r="I65" s="144"/>
      <c r="J65" s="144"/>
      <c r="K65" s="144"/>
      <c r="L65" s="144"/>
    </row>
    <row r="66" spans="1:12" ht="21.75" customHeight="1" x14ac:dyDescent="0.3">
      <c r="A66" s="144" t="s">
        <v>23</v>
      </c>
      <c r="B66" s="144"/>
      <c r="C66" s="144"/>
      <c r="D66" s="144"/>
      <c r="E66" s="134"/>
      <c r="F66" s="135"/>
      <c r="G66" s="135"/>
      <c r="H66" s="144" t="s">
        <v>24</v>
      </c>
      <c r="I66" s="144"/>
      <c r="J66" s="144"/>
      <c r="K66" s="144"/>
      <c r="L66" s="144"/>
    </row>
    <row r="67" spans="1:12" ht="21.75" customHeight="1" x14ac:dyDescent="0.3">
      <c r="A67" s="144" t="s">
        <v>25</v>
      </c>
      <c r="B67" s="144"/>
      <c r="C67" s="144"/>
      <c r="D67" s="144"/>
      <c r="E67" s="134"/>
      <c r="F67" s="135"/>
      <c r="G67" s="135"/>
      <c r="H67" s="144" t="s">
        <v>26</v>
      </c>
      <c r="I67" s="144"/>
      <c r="J67" s="144"/>
      <c r="K67" s="144"/>
      <c r="L67" s="144"/>
    </row>
    <row r="68" spans="1:12" ht="21.75" customHeight="1" x14ac:dyDescent="0.3">
      <c r="A68" s="144" t="s">
        <v>181</v>
      </c>
      <c r="B68" s="144"/>
      <c r="C68" s="144"/>
      <c r="D68" s="144"/>
      <c r="E68" s="134"/>
      <c r="F68" s="135"/>
      <c r="G68" s="135"/>
      <c r="H68" s="144" t="s">
        <v>182</v>
      </c>
      <c r="I68" s="144"/>
      <c r="J68" s="144"/>
      <c r="K68" s="144"/>
      <c r="L68" s="144"/>
    </row>
    <row r="69" spans="1:12" ht="21.75" customHeight="1" x14ac:dyDescent="0.3">
      <c r="A69" s="130"/>
      <c r="B69" s="137"/>
      <c r="C69" s="137"/>
      <c r="D69" s="137"/>
      <c r="E69" s="137"/>
      <c r="F69" s="135"/>
      <c r="G69" s="135"/>
      <c r="H69" s="144" t="s">
        <v>28</v>
      </c>
      <c r="I69" s="144"/>
      <c r="J69" s="144"/>
      <c r="K69" s="144"/>
      <c r="L69" s="144"/>
    </row>
    <row r="70" spans="1:12" ht="21.75" customHeight="1" x14ac:dyDescent="0.3">
      <c r="A70" s="144" t="s">
        <v>27</v>
      </c>
      <c r="B70" s="144"/>
      <c r="C70" s="144"/>
      <c r="D70" s="144"/>
      <c r="E70" s="134"/>
      <c r="F70" s="135"/>
      <c r="G70" s="135"/>
      <c r="H70" s="144" t="s">
        <v>29</v>
      </c>
      <c r="I70" s="144"/>
      <c r="J70" s="144"/>
      <c r="K70" s="144"/>
      <c r="L70" s="144"/>
    </row>
    <row r="71" spans="1:12" ht="21.75" customHeight="1" x14ac:dyDescent="0.3">
      <c r="A71" s="144" t="s">
        <v>30</v>
      </c>
      <c r="B71" s="144"/>
      <c r="C71" s="144"/>
      <c r="D71" s="144"/>
      <c r="E71" s="134"/>
      <c r="F71" s="135"/>
      <c r="G71" s="135"/>
      <c r="H71" s="144" t="s">
        <v>31</v>
      </c>
      <c r="I71" s="144"/>
      <c r="J71" s="144"/>
      <c r="K71" s="144"/>
      <c r="L71" s="144"/>
    </row>
    <row r="72" spans="1:12" ht="21.75" customHeight="1" x14ac:dyDescent="0.3">
      <c r="A72" s="144" t="s">
        <v>184</v>
      </c>
      <c r="B72" s="144"/>
      <c r="C72" s="144"/>
      <c r="D72" s="144"/>
      <c r="E72" s="134"/>
      <c r="F72" s="135"/>
      <c r="G72" s="135"/>
      <c r="H72" s="144" t="s">
        <v>183</v>
      </c>
      <c r="I72" s="144"/>
      <c r="J72" s="144"/>
      <c r="K72" s="144"/>
      <c r="L72" s="144"/>
    </row>
    <row r="73" spans="1:12" ht="21.75" customHeight="1" x14ac:dyDescent="0.3">
      <c r="A73" s="144" t="s">
        <v>32</v>
      </c>
      <c r="B73" s="144"/>
      <c r="C73" s="144"/>
      <c r="D73" s="144"/>
      <c r="E73" s="134"/>
      <c r="F73" s="135"/>
      <c r="G73" s="135"/>
      <c r="H73" s="144" t="s">
        <v>33</v>
      </c>
      <c r="I73" s="144"/>
      <c r="J73" s="144"/>
      <c r="K73" s="144"/>
      <c r="L73" s="144"/>
    </row>
    <row r="74" spans="1:12" x14ac:dyDescent="0.3">
      <c r="A74" s="141"/>
      <c r="B74" s="141"/>
      <c r="C74" s="141"/>
      <c r="D74" s="141"/>
      <c r="E74" s="137"/>
      <c r="F74" s="135"/>
      <c r="G74" s="135"/>
      <c r="H74" s="139"/>
      <c r="I74" s="139"/>
      <c r="J74" s="139"/>
      <c r="K74" s="139"/>
      <c r="L74" s="139"/>
    </row>
    <row r="75" spans="1:12" x14ac:dyDescent="0.3">
      <c r="A75" s="142"/>
      <c r="B75" s="142"/>
      <c r="C75" s="142"/>
      <c r="D75" s="142"/>
      <c r="E75" s="138"/>
      <c r="F75" s="136"/>
      <c r="G75" s="136"/>
      <c r="H75" s="140"/>
      <c r="I75" s="140"/>
      <c r="J75" s="140"/>
      <c r="K75" s="140"/>
      <c r="L75" s="140"/>
    </row>
  </sheetData>
  <mergeCells count="67">
    <mergeCell ref="B29:C29"/>
    <mergeCell ref="D29:E29"/>
    <mergeCell ref="F29:G29"/>
    <mergeCell ref="H29:I29"/>
    <mergeCell ref="J29:K29"/>
    <mergeCell ref="B28:C28"/>
    <mergeCell ref="D28:E28"/>
    <mergeCell ref="F28:G28"/>
    <mergeCell ref="H28:I28"/>
    <mergeCell ref="J28:K28"/>
    <mergeCell ref="J4:K4"/>
    <mergeCell ref="B5:C5"/>
    <mergeCell ref="D5:E5"/>
    <mergeCell ref="F5:G5"/>
    <mergeCell ref="H5:I5"/>
    <mergeCell ref="J5:K5"/>
    <mergeCell ref="A56:D57"/>
    <mergeCell ref="H56:L57"/>
    <mergeCell ref="A1:L1"/>
    <mergeCell ref="A2:L2"/>
    <mergeCell ref="A53:L53"/>
    <mergeCell ref="A54:L54"/>
    <mergeCell ref="A4:A5"/>
    <mergeCell ref="L4:L5"/>
    <mergeCell ref="A25:L25"/>
    <mergeCell ref="A26:L26"/>
    <mergeCell ref="A28:A29"/>
    <mergeCell ref="L28:L29"/>
    <mergeCell ref="B4:C4"/>
    <mergeCell ref="D4:E4"/>
    <mergeCell ref="F4:G4"/>
    <mergeCell ref="H4:I4"/>
    <mergeCell ref="H58:L58"/>
    <mergeCell ref="H59:L59"/>
    <mergeCell ref="A58:D58"/>
    <mergeCell ref="A59:D59"/>
    <mergeCell ref="A60:D60"/>
    <mergeCell ref="A66:D66"/>
    <mergeCell ref="A67:D67"/>
    <mergeCell ref="A68:D68"/>
    <mergeCell ref="A70:D70"/>
    <mergeCell ref="A61:D61"/>
    <mergeCell ref="A62:D62"/>
    <mergeCell ref="A63:D63"/>
    <mergeCell ref="A64:D64"/>
    <mergeCell ref="A65:D65"/>
    <mergeCell ref="H72:L72"/>
    <mergeCell ref="H73:L73"/>
    <mergeCell ref="A71:D71"/>
    <mergeCell ref="A72:D72"/>
    <mergeCell ref="A73:D73"/>
    <mergeCell ref="H74:L74"/>
    <mergeCell ref="H75:L75"/>
    <mergeCell ref="A74:D74"/>
    <mergeCell ref="A75:D75"/>
    <mergeCell ref="H60:L60"/>
    <mergeCell ref="H61:L61"/>
    <mergeCell ref="H62:L62"/>
    <mergeCell ref="H63:L63"/>
    <mergeCell ref="H64:L64"/>
    <mergeCell ref="H65:L65"/>
    <mergeCell ref="H66:L66"/>
    <mergeCell ref="H67:L67"/>
    <mergeCell ref="H68:L68"/>
    <mergeCell ref="H69:L69"/>
    <mergeCell ref="H70:L70"/>
    <mergeCell ref="H71:L71"/>
  </mergeCells>
  <phoneticPr fontId="0" type="noConversion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M71"/>
  <sheetViews>
    <sheetView workbookViewId="0">
      <selection activeCell="N11" sqref="N11"/>
    </sheetView>
  </sheetViews>
  <sheetFormatPr defaultRowHeight="21.75" x14ac:dyDescent="0.5"/>
  <cols>
    <col min="1" max="1" width="34.7109375" customWidth="1"/>
    <col min="2" max="2" width="22.85546875" customWidth="1"/>
    <col min="3" max="3" width="8.7109375" customWidth="1"/>
    <col min="4" max="7" width="10.42578125" bestFit="1" customWidth="1"/>
  </cols>
  <sheetData>
    <row r="1" spans="1:13" x14ac:dyDescent="0.5">
      <c r="D1" s="36">
        <v>2555</v>
      </c>
      <c r="E1" s="36">
        <v>2556</v>
      </c>
      <c r="F1" s="36">
        <v>2557</v>
      </c>
      <c r="G1" s="36">
        <v>2558</v>
      </c>
      <c r="H1" s="36">
        <v>2559</v>
      </c>
    </row>
    <row r="2" spans="1:13" x14ac:dyDescent="0.5">
      <c r="A2" t="s">
        <v>140</v>
      </c>
      <c r="B2" s="37" t="s">
        <v>141</v>
      </c>
      <c r="D2" s="56">
        <v>5214</v>
      </c>
      <c r="E2" s="56">
        <v>4892</v>
      </c>
      <c r="F2" s="56">
        <v>4723</v>
      </c>
      <c r="G2" s="56">
        <v>4400</v>
      </c>
      <c r="H2">
        <v>4291</v>
      </c>
    </row>
    <row r="3" spans="1:13" x14ac:dyDescent="0.5">
      <c r="B3" s="37" t="s">
        <v>142</v>
      </c>
      <c r="H3">
        <v>108594</v>
      </c>
    </row>
    <row r="4" spans="1:13" x14ac:dyDescent="0.5">
      <c r="H4">
        <f>SUM(H2/H3)*100</f>
        <v>3.9514153636480835</v>
      </c>
      <c r="I4">
        <f>H2*100/H3</f>
        <v>3.9514153636480835</v>
      </c>
    </row>
    <row r="5" spans="1:13" x14ac:dyDescent="0.5">
      <c r="D5" s="36">
        <v>2555</v>
      </c>
      <c r="E5" s="36">
        <v>2556</v>
      </c>
      <c r="F5" s="36">
        <v>2557</v>
      </c>
      <c r="G5" s="36">
        <v>2558</v>
      </c>
      <c r="H5" s="36">
        <v>2559</v>
      </c>
    </row>
    <row r="6" spans="1:13" ht="24.75" x14ac:dyDescent="0.5">
      <c r="A6" s="4" t="s">
        <v>6</v>
      </c>
      <c r="B6">
        <v>502868</v>
      </c>
      <c r="D6">
        <v>502551</v>
      </c>
      <c r="E6">
        <v>507137</v>
      </c>
      <c r="F6">
        <v>508864</v>
      </c>
      <c r="G6">
        <v>510074</v>
      </c>
      <c r="H6">
        <v>510734</v>
      </c>
    </row>
    <row r="7" spans="1:13" x14ac:dyDescent="0.5">
      <c r="D7">
        <f>LN((D6/B6)/1)*100</f>
        <v>-6.3058289231491801E-2</v>
      </c>
      <c r="E7">
        <f t="shared" ref="E7:G7" si="0">LN((E6/D6)/1)*100</f>
        <v>0.90840567311547582</v>
      </c>
      <c r="F7">
        <f t="shared" si="0"/>
        <v>0.33996062273384664</v>
      </c>
      <c r="G7">
        <f t="shared" si="0"/>
        <v>0.23750229528666042</v>
      </c>
      <c r="H7">
        <f>LN((H6/G6)/1)*100</f>
        <v>0.12930934944964637</v>
      </c>
    </row>
    <row r="8" spans="1:13" x14ac:dyDescent="0.5">
      <c r="A8" t="s">
        <v>117</v>
      </c>
      <c r="D8">
        <v>502551</v>
      </c>
      <c r="E8">
        <v>507137</v>
      </c>
      <c r="F8">
        <v>508864</v>
      </c>
      <c r="G8">
        <v>510074</v>
      </c>
      <c r="H8">
        <v>510734</v>
      </c>
    </row>
    <row r="9" spans="1:13" x14ac:dyDescent="0.5">
      <c r="D9">
        <v>3859.1</v>
      </c>
      <c r="E9">
        <v>3859.1</v>
      </c>
      <c r="F9">
        <v>3859.1</v>
      </c>
      <c r="G9">
        <v>3859.1</v>
      </c>
      <c r="H9">
        <v>3859.1</v>
      </c>
    </row>
    <row r="10" spans="1:13" x14ac:dyDescent="0.5">
      <c r="D10">
        <f>D8/D9</f>
        <v>130.22492290948668</v>
      </c>
      <c r="E10">
        <f t="shared" ref="E10:H10" si="1">E8/E9</f>
        <v>131.41328288979295</v>
      </c>
      <c r="F10">
        <f t="shared" si="1"/>
        <v>131.86079655878314</v>
      </c>
      <c r="G10">
        <f t="shared" si="1"/>
        <v>132.17434116762976</v>
      </c>
      <c r="H10">
        <f t="shared" si="1"/>
        <v>132.34536549972793</v>
      </c>
    </row>
    <row r="11" spans="1:13" x14ac:dyDescent="0.5">
      <c r="C11">
        <v>2555</v>
      </c>
      <c r="E11">
        <v>2556</v>
      </c>
      <c r="G11">
        <v>2557</v>
      </c>
      <c r="I11">
        <v>2558</v>
      </c>
      <c r="K11">
        <v>2559</v>
      </c>
    </row>
    <row r="12" spans="1:13" x14ac:dyDescent="0.5">
      <c r="A12" t="s">
        <v>118</v>
      </c>
      <c r="C12" s="37" t="s">
        <v>119</v>
      </c>
      <c r="D12" t="s">
        <v>120</v>
      </c>
      <c r="E12" s="38" t="s">
        <v>119</v>
      </c>
      <c r="F12" s="38" t="s">
        <v>120</v>
      </c>
      <c r="G12" s="38" t="s">
        <v>119</v>
      </c>
      <c r="H12" s="38" t="s">
        <v>120</v>
      </c>
      <c r="I12" s="38" t="s">
        <v>119</v>
      </c>
      <c r="J12" s="38" t="s">
        <v>120</v>
      </c>
      <c r="K12" s="38" t="s">
        <v>119</v>
      </c>
      <c r="L12" s="38" t="s">
        <v>120</v>
      </c>
    </row>
    <row r="13" spans="1:13" x14ac:dyDescent="0.5">
      <c r="E13">
        <v>254763</v>
      </c>
      <c r="F13">
        <v>252374</v>
      </c>
      <c r="G13">
        <v>255508</v>
      </c>
      <c r="H13">
        <v>253356</v>
      </c>
      <c r="I13">
        <v>255856</v>
      </c>
      <c r="J13">
        <v>254218</v>
      </c>
      <c r="K13">
        <v>275404</v>
      </c>
      <c r="L13">
        <v>274402</v>
      </c>
    </row>
    <row r="14" spans="1:13" x14ac:dyDescent="0.5">
      <c r="E14" s="41">
        <f>SUM(E13/F13)*100</f>
        <v>100.94661098211384</v>
      </c>
      <c r="F14" s="41"/>
      <c r="G14" s="41">
        <f>SUM(G13/H13)*100</f>
        <v>100.84939768547025</v>
      </c>
      <c r="H14" s="41"/>
      <c r="I14" s="41">
        <f>SUM(I13/J13)*100</f>
        <v>100.64432888308458</v>
      </c>
      <c r="J14" s="41"/>
      <c r="K14" s="41">
        <f>SUM(K13/L13)*100</f>
        <v>100.36515768835503</v>
      </c>
    </row>
    <row r="16" spans="1:13" x14ac:dyDescent="0.5">
      <c r="A16" t="s">
        <v>121</v>
      </c>
      <c r="B16" s="37" t="s">
        <v>122</v>
      </c>
      <c r="C16" s="37"/>
      <c r="D16">
        <v>28342</v>
      </c>
      <c r="E16">
        <v>31058</v>
      </c>
      <c r="F16">
        <v>32446</v>
      </c>
      <c r="M16">
        <f>SUM(D16:F16)</f>
        <v>91846</v>
      </c>
    </row>
    <row r="17" spans="1:13" x14ac:dyDescent="0.5">
      <c r="B17" s="37" t="s">
        <v>123</v>
      </c>
      <c r="C17" s="37"/>
      <c r="D17">
        <v>23742</v>
      </c>
      <c r="E17">
        <v>17636</v>
      </c>
      <c r="F17">
        <v>11084</v>
      </c>
      <c r="G17">
        <v>7077</v>
      </c>
      <c r="H17">
        <v>6856</v>
      </c>
      <c r="M17">
        <f>SUM(D17:H17)</f>
        <v>66395</v>
      </c>
    </row>
    <row r="18" spans="1:13" x14ac:dyDescent="0.5">
      <c r="B18" s="37" t="s">
        <v>124</v>
      </c>
      <c r="C18" s="37"/>
      <c r="D18">
        <v>35436</v>
      </c>
      <c r="E18">
        <v>37985</v>
      </c>
      <c r="F18">
        <v>36783</v>
      </c>
      <c r="G18">
        <v>39415</v>
      </c>
      <c r="H18">
        <v>42383</v>
      </c>
      <c r="I18">
        <v>44137</v>
      </c>
      <c r="J18">
        <v>44297</v>
      </c>
      <c r="K18">
        <v>36997</v>
      </c>
      <c r="L18">
        <v>29992</v>
      </c>
      <c r="M18">
        <f>SUM(D18:L18)</f>
        <v>347425</v>
      </c>
    </row>
    <row r="19" spans="1:13" x14ac:dyDescent="0.5">
      <c r="M19">
        <f>SUM(M16:M17)</f>
        <v>158241</v>
      </c>
    </row>
    <row r="20" spans="1:13" x14ac:dyDescent="0.5">
      <c r="D20">
        <v>2559</v>
      </c>
      <c r="M20" s="36">
        <f>SUM(M19/M18)*100</f>
        <v>45.546808663740372</v>
      </c>
    </row>
    <row r="21" spans="1:13" x14ac:dyDescent="0.5">
      <c r="A21" t="s">
        <v>127</v>
      </c>
      <c r="B21" s="37" t="s">
        <v>130</v>
      </c>
      <c r="C21" s="37"/>
      <c r="D21">
        <v>233322.89749999999</v>
      </c>
      <c r="F21" s="36">
        <f>SUM(D22*100)/D21</f>
        <v>98.485236537918453</v>
      </c>
    </row>
    <row r="22" spans="1:13" x14ac:dyDescent="0.5">
      <c r="B22" s="37" t="s">
        <v>129</v>
      </c>
      <c r="C22" s="37"/>
      <c r="D22">
        <v>229788.60750000001</v>
      </c>
    </row>
    <row r="23" spans="1:13" x14ac:dyDescent="0.5">
      <c r="B23" s="37"/>
      <c r="C23" s="37"/>
    </row>
    <row r="25" spans="1:13" x14ac:dyDescent="0.5">
      <c r="A25" t="s">
        <v>128</v>
      </c>
      <c r="B25" s="37" t="s">
        <v>131</v>
      </c>
      <c r="C25">
        <v>2556</v>
      </c>
      <c r="D25">
        <v>2557</v>
      </c>
      <c r="E25">
        <v>2558</v>
      </c>
      <c r="F25">
        <v>2559</v>
      </c>
    </row>
    <row r="26" spans="1:13" x14ac:dyDescent="0.5">
      <c r="B26" t="s">
        <v>129</v>
      </c>
      <c r="C26">
        <v>296072.78249999997</v>
      </c>
      <c r="D26">
        <v>239434.01750000002</v>
      </c>
      <c r="E26">
        <v>234998.6525</v>
      </c>
      <c r="F26">
        <v>229788.60750000001</v>
      </c>
    </row>
    <row r="27" spans="1:13" x14ac:dyDescent="0.5">
      <c r="D27" s="36">
        <f>SUM(D26-C26)/C26*100</f>
        <v>-19.130014086992261</v>
      </c>
      <c r="E27" s="36">
        <f>SUM(E26-D26)/D26*100</f>
        <v>-1.8524372795106356</v>
      </c>
      <c r="F27" s="36">
        <f>SUM(F26-E26)/E26*100</f>
        <v>-2.2170531382089451</v>
      </c>
    </row>
    <row r="28" spans="1:13" x14ac:dyDescent="0.5">
      <c r="E28">
        <v>2558</v>
      </c>
      <c r="F28">
        <v>2559</v>
      </c>
    </row>
    <row r="29" spans="1:13" x14ac:dyDescent="0.5">
      <c r="A29" t="s">
        <v>135</v>
      </c>
      <c r="E29">
        <v>11473</v>
      </c>
      <c r="F29">
        <v>21457</v>
      </c>
    </row>
    <row r="30" spans="1:13" x14ac:dyDescent="0.5">
      <c r="B30" s="37" t="s">
        <v>136</v>
      </c>
      <c r="E30">
        <f>E29/3.5</f>
        <v>3278</v>
      </c>
      <c r="F30">
        <f>F29/3.5</f>
        <v>6130.5714285714284</v>
      </c>
    </row>
    <row r="32" spans="1:13" x14ac:dyDescent="0.5">
      <c r="A32" t="s">
        <v>138</v>
      </c>
      <c r="D32">
        <v>2554</v>
      </c>
      <c r="E32">
        <v>2555</v>
      </c>
      <c r="F32">
        <v>2556</v>
      </c>
      <c r="G32">
        <v>2557</v>
      </c>
      <c r="H32">
        <v>2558</v>
      </c>
    </row>
    <row r="33" spans="1:9" x14ac:dyDescent="0.5">
      <c r="D33">
        <v>18891.366007264307</v>
      </c>
      <c r="E33">
        <v>18999.970307532494</v>
      </c>
      <c r="F33">
        <v>20493.234729337051</v>
      </c>
      <c r="G33">
        <v>19110.091610950039</v>
      </c>
      <c r="H33">
        <v>19958.577282222959</v>
      </c>
    </row>
    <row r="34" spans="1:9" x14ac:dyDescent="0.5">
      <c r="E34">
        <f>SUM(E33-D33)/D33*100</f>
        <v>0.57488855081430079</v>
      </c>
      <c r="F34">
        <f t="shared" ref="F34:H34" si="2">SUM(F33-E33)/E33*100</f>
        <v>7.8592987127593341</v>
      </c>
      <c r="G34">
        <f t="shared" si="2"/>
        <v>-6.7492669490921111</v>
      </c>
      <c r="H34">
        <f t="shared" si="2"/>
        <v>4.4399874607965737</v>
      </c>
    </row>
    <row r="35" spans="1:9" x14ac:dyDescent="0.5">
      <c r="D35">
        <v>2554</v>
      </c>
      <c r="E35">
        <v>2555</v>
      </c>
      <c r="F35">
        <v>2556</v>
      </c>
      <c r="G35">
        <v>2557</v>
      </c>
      <c r="H35">
        <v>2558</v>
      </c>
    </row>
    <row r="36" spans="1:9" x14ac:dyDescent="0.5">
      <c r="A36" t="s">
        <v>137</v>
      </c>
      <c r="D36">
        <v>39021.858324820001</v>
      </c>
      <c r="E36">
        <v>39408.996351820002</v>
      </c>
      <c r="F36">
        <v>42710.018233820003</v>
      </c>
      <c r="G36">
        <v>39994.108797879999</v>
      </c>
      <c r="H36">
        <v>41963.04926575</v>
      </c>
    </row>
    <row r="37" spans="1:9" x14ac:dyDescent="0.5">
      <c r="D37">
        <v>14464</v>
      </c>
      <c r="E37">
        <v>15126</v>
      </c>
      <c r="F37">
        <v>11605</v>
      </c>
      <c r="G37">
        <v>7770</v>
      </c>
      <c r="H37">
        <v>10447</v>
      </c>
    </row>
    <row r="38" spans="1:9" x14ac:dyDescent="0.5">
      <c r="A38" t="s">
        <v>139</v>
      </c>
      <c r="D38">
        <v>2554</v>
      </c>
      <c r="E38">
        <v>2555</v>
      </c>
      <c r="F38">
        <v>2556</v>
      </c>
      <c r="G38">
        <v>2557</v>
      </c>
      <c r="H38">
        <v>2558</v>
      </c>
      <c r="I38">
        <v>2559</v>
      </c>
    </row>
    <row r="39" spans="1:9" x14ac:dyDescent="0.5">
      <c r="D39">
        <v>14464</v>
      </c>
      <c r="E39">
        <v>15126</v>
      </c>
      <c r="F39">
        <v>11605</v>
      </c>
      <c r="G39">
        <v>7770</v>
      </c>
      <c r="H39">
        <v>10447</v>
      </c>
      <c r="I39">
        <v>10241</v>
      </c>
    </row>
    <row r="40" spans="1:9" x14ac:dyDescent="0.5">
      <c r="E40">
        <f>SUM(E39-D39)/D39*100</f>
        <v>4.576880530973451</v>
      </c>
      <c r="F40">
        <f>SUM(F39-E39)/E39*100</f>
        <v>-23.277799814888272</v>
      </c>
      <c r="G40">
        <f>SUM(G39-F39)/F39*100</f>
        <v>-33.046100818612665</v>
      </c>
      <c r="H40">
        <f>SUM(H39-G39)/G39*100</f>
        <v>34.453024453024454</v>
      </c>
      <c r="I40">
        <f>SUM(I39-H39)/H39*100</f>
        <v>-1.9718579496506172</v>
      </c>
    </row>
    <row r="42" spans="1:9" x14ac:dyDescent="0.5">
      <c r="E42" s="36">
        <v>2556</v>
      </c>
      <c r="F42" s="36">
        <v>2557</v>
      </c>
      <c r="G42" s="36">
        <v>2558</v>
      </c>
      <c r="H42" s="36">
        <v>2559</v>
      </c>
    </row>
    <row r="43" spans="1:9" x14ac:dyDescent="0.5">
      <c r="A43" t="s">
        <v>39</v>
      </c>
      <c r="B43" s="38" t="s">
        <v>173</v>
      </c>
      <c r="F43">
        <v>438956</v>
      </c>
      <c r="G43">
        <v>438638</v>
      </c>
      <c r="H43">
        <v>437362</v>
      </c>
    </row>
    <row r="44" spans="1:9" x14ac:dyDescent="0.5">
      <c r="A44" t="s">
        <v>172</v>
      </c>
      <c r="B44" s="38" t="s">
        <v>174</v>
      </c>
      <c r="F44">
        <v>124364</v>
      </c>
      <c r="G44">
        <v>111442</v>
      </c>
      <c r="H44">
        <v>109705.73</v>
      </c>
    </row>
    <row r="45" spans="1:9" x14ac:dyDescent="0.5">
      <c r="F45" s="58">
        <f>F44*100/F43</f>
        <v>28.331769015573315</v>
      </c>
      <c r="G45" s="58">
        <f t="shared" ref="G45:H45" si="3">G44*100/G43</f>
        <v>25.406371540997359</v>
      </c>
      <c r="H45" s="58">
        <f t="shared" si="3"/>
        <v>25.083507483503368</v>
      </c>
    </row>
    <row r="47" spans="1:9" x14ac:dyDescent="0.5">
      <c r="C47">
        <v>2554</v>
      </c>
      <c r="D47">
        <v>2555</v>
      </c>
      <c r="E47">
        <v>2556</v>
      </c>
      <c r="F47">
        <v>2557</v>
      </c>
      <c r="G47">
        <v>2558</v>
      </c>
      <c r="H47">
        <v>2559</v>
      </c>
    </row>
    <row r="48" spans="1:9" x14ac:dyDescent="0.5">
      <c r="A48" t="s">
        <v>185</v>
      </c>
      <c r="B48" s="62" t="s">
        <v>194</v>
      </c>
      <c r="C48" s="36">
        <v>134919</v>
      </c>
      <c r="D48" s="36">
        <v>142012</v>
      </c>
      <c r="E48" s="36">
        <v>158853</v>
      </c>
      <c r="F48" s="36">
        <v>162858</v>
      </c>
      <c r="G48" s="36">
        <v>170938</v>
      </c>
    </row>
    <row r="49" spans="1:8" x14ac:dyDescent="0.5">
      <c r="B49" s="36"/>
      <c r="D49" s="59">
        <f>SUM(D48-C48)/C48*100</f>
        <v>5.2572284111207468</v>
      </c>
      <c r="E49" s="59">
        <f t="shared" ref="E49:H49" si="4">SUM(E48-D48)/D48*100</f>
        <v>11.858856998000169</v>
      </c>
      <c r="F49" s="59">
        <f t="shared" si="4"/>
        <v>2.5211988442144624</v>
      </c>
      <c r="G49" s="59">
        <f t="shared" si="4"/>
        <v>4.9613773962593175</v>
      </c>
      <c r="H49" s="59">
        <f t="shared" si="4"/>
        <v>-100</v>
      </c>
    </row>
    <row r="50" spans="1:8" x14ac:dyDescent="0.5">
      <c r="A50" t="s">
        <v>20</v>
      </c>
      <c r="B50" s="62" t="s">
        <v>195</v>
      </c>
      <c r="C50" s="36">
        <v>377</v>
      </c>
      <c r="D50" s="36">
        <v>331</v>
      </c>
      <c r="E50" s="36">
        <v>391</v>
      </c>
      <c r="F50" s="36">
        <v>395</v>
      </c>
      <c r="G50" s="36">
        <v>444</v>
      </c>
    </row>
    <row r="51" spans="1:8" x14ac:dyDescent="0.5">
      <c r="D51" s="59">
        <f>SUM(D50-C50)/C50*100</f>
        <v>-12.201591511936339</v>
      </c>
      <c r="E51" s="59">
        <f t="shared" ref="E51" si="5">SUM(E50-D50)/D50*100</f>
        <v>18.126888217522659</v>
      </c>
      <c r="F51" s="59">
        <f t="shared" ref="F51" si="6">SUM(F50-E50)/E50*100</f>
        <v>1.0230179028132993</v>
      </c>
      <c r="G51" s="59">
        <f t="shared" ref="G51" si="7">SUM(G50-F50)/F50*100</f>
        <v>12.405063291139239</v>
      </c>
      <c r="H51" s="59">
        <f t="shared" ref="H51" si="8">SUM(H50-G50)/G50*100</f>
        <v>-100</v>
      </c>
    </row>
    <row r="54" spans="1:8" x14ac:dyDescent="0.5">
      <c r="A54" t="s">
        <v>193</v>
      </c>
      <c r="C54">
        <v>2554</v>
      </c>
      <c r="D54">
        <v>2555</v>
      </c>
      <c r="E54">
        <v>2556</v>
      </c>
      <c r="F54">
        <v>2557</v>
      </c>
      <c r="G54">
        <v>2558</v>
      </c>
      <c r="H54">
        <v>2559</v>
      </c>
    </row>
    <row r="55" spans="1:8" x14ac:dyDescent="0.5">
      <c r="B55" s="69" t="s">
        <v>196</v>
      </c>
      <c r="C55" s="70">
        <v>512</v>
      </c>
      <c r="D55" s="70">
        <v>607</v>
      </c>
      <c r="E55" s="70">
        <v>573</v>
      </c>
      <c r="F55" s="70">
        <v>580</v>
      </c>
      <c r="G55" s="70">
        <v>631</v>
      </c>
      <c r="H55" s="70">
        <v>707</v>
      </c>
    </row>
    <row r="56" spans="1:8" x14ac:dyDescent="0.5">
      <c r="D56" s="41">
        <f>SUM(D55-C55)/C55*100</f>
        <v>18.5546875</v>
      </c>
      <c r="E56" s="41">
        <f t="shared" ref="E56" si="9">SUM(E55-D55)/D55*100</f>
        <v>-5.6013179571663922</v>
      </c>
      <c r="F56" s="41">
        <f t="shared" ref="F56" si="10">SUM(F55-E55)/E55*100</f>
        <v>1.2216404886561953</v>
      </c>
      <c r="G56" s="41">
        <f t="shared" ref="G56" si="11">SUM(G55-F55)/F55*100</f>
        <v>8.7931034482758612</v>
      </c>
      <c r="H56" s="41">
        <f>SUM(H55-G55)/G55*100</f>
        <v>12.044374009508717</v>
      </c>
    </row>
    <row r="59" spans="1:8" x14ac:dyDescent="0.5">
      <c r="C59">
        <v>2554</v>
      </c>
      <c r="D59">
        <v>2555</v>
      </c>
      <c r="E59">
        <v>2556</v>
      </c>
      <c r="F59">
        <v>2557</v>
      </c>
      <c r="G59">
        <v>2558</v>
      </c>
      <c r="H59">
        <v>2559</v>
      </c>
    </row>
    <row r="60" spans="1:8" x14ac:dyDescent="0.5">
      <c r="A60" t="s">
        <v>198</v>
      </c>
      <c r="B60" s="37" t="s">
        <v>199</v>
      </c>
      <c r="C60" s="64">
        <v>2411929</v>
      </c>
      <c r="D60" s="63">
        <v>2411929</v>
      </c>
      <c r="E60" s="63">
        <v>2411929</v>
      </c>
      <c r="F60" s="63">
        <v>2411929</v>
      </c>
    </row>
    <row r="61" spans="1:8" x14ac:dyDescent="0.5">
      <c r="B61" s="37" t="s">
        <v>200</v>
      </c>
      <c r="C61" s="64">
        <v>371265</v>
      </c>
      <c r="D61" s="63">
        <v>371265</v>
      </c>
      <c r="E61" s="63">
        <v>371265</v>
      </c>
      <c r="F61" s="63">
        <v>281765</v>
      </c>
    </row>
    <row r="63" spans="1:8" x14ac:dyDescent="0.5">
      <c r="B63" s="37" t="s">
        <v>201</v>
      </c>
      <c r="C63">
        <f>C60/625</f>
        <v>3859.0864000000001</v>
      </c>
      <c r="D63">
        <f t="shared" ref="D63:H63" si="12">D60/625</f>
        <v>3859.0864000000001</v>
      </c>
      <c r="E63">
        <f t="shared" si="12"/>
        <v>3859.0864000000001</v>
      </c>
      <c r="F63">
        <f t="shared" si="12"/>
        <v>3859.0864000000001</v>
      </c>
      <c r="G63">
        <f t="shared" si="12"/>
        <v>0</v>
      </c>
      <c r="H63">
        <f t="shared" si="12"/>
        <v>0</v>
      </c>
    </row>
    <row r="64" spans="1:8" x14ac:dyDescent="0.5">
      <c r="B64" s="37" t="s">
        <v>202</v>
      </c>
      <c r="C64">
        <f>C61/625</f>
        <v>594.024</v>
      </c>
      <c r="D64">
        <f t="shared" ref="D64:H64" si="13">D61/625</f>
        <v>594.024</v>
      </c>
      <c r="E64">
        <f t="shared" si="13"/>
        <v>594.024</v>
      </c>
      <c r="F64">
        <f t="shared" si="13"/>
        <v>450.82400000000001</v>
      </c>
      <c r="G64">
        <f t="shared" si="13"/>
        <v>0</v>
      </c>
      <c r="H64">
        <f t="shared" si="13"/>
        <v>0</v>
      </c>
    </row>
    <row r="65" spans="1:8" x14ac:dyDescent="0.5">
      <c r="C65">
        <f>C64*100/C63</f>
        <v>15.392866042076694</v>
      </c>
      <c r="D65">
        <f t="shared" ref="D65:H65" si="14">D64*100/D63</f>
        <v>15.392866042076694</v>
      </c>
      <c r="E65">
        <f t="shared" si="14"/>
        <v>15.392866042076694</v>
      </c>
      <c r="F65">
        <f t="shared" si="14"/>
        <v>11.68214321400008</v>
      </c>
      <c r="G65" t="e">
        <f t="shared" si="14"/>
        <v>#DIV/0!</v>
      </c>
      <c r="H65" t="e">
        <f t="shared" si="14"/>
        <v>#DIV/0!</v>
      </c>
    </row>
    <row r="66" spans="1:8" x14ac:dyDescent="0.5">
      <c r="C66">
        <f>SUM(C64/C63)*100</f>
        <v>15.392866042076694</v>
      </c>
      <c r="D66">
        <f t="shared" ref="D66:H66" si="15">SUM(D64/D63)*100</f>
        <v>15.392866042076694</v>
      </c>
      <c r="E66">
        <f t="shared" si="15"/>
        <v>15.392866042076694</v>
      </c>
      <c r="F66">
        <f t="shared" si="15"/>
        <v>11.68214321400008</v>
      </c>
      <c r="G66" t="e">
        <f t="shared" si="15"/>
        <v>#DIV/0!</v>
      </c>
      <c r="H66" t="e">
        <f t="shared" si="15"/>
        <v>#DIV/0!</v>
      </c>
    </row>
    <row r="68" spans="1:8" x14ac:dyDescent="0.5">
      <c r="C68">
        <v>2553</v>
      </c>
      <c r="D68">
        <v>2554</v>
      </c>
      <c r="E68">
        <v>2555</v>
      </c>
      <c r="F68">
        <v>2556</v>
      </c>
      <c r="G68">
        <v>2557</v>
      </c>
    </row>
    <row r="69" spans="1:8" x14ac:dyDescent="0.5">
      <c r="A69" t="s">
        <v>203</v>
      </c>
      <c r="B69" s="68" t="s">
        <v>197</v>
      </c>
      <c r="C69">
        <v>2411929</v>
      </c>
      <c r="D69">
        <v>2411929</v>
      </c>
      <c r="E69">
        <v>2411929</v>
      </c>
      <c r="F69">
        <v>2411929</v>
      </c>
      <c r="G69">
        <v>2411929</v>
      </c>
    </row>
    <row r="70" spans="1:8" x14ac:dyDescent="0.5">
      <c r="B70" s="61" t="s">
        <v>204</v>
      </c>
      <c r="C70">
        <v>1721430</v>
      </c>
      <c r="D70">
        <v>1686581</v>
      </c>
      <c r="E70">
        <v>1686837.7912653955</v>
      </c>
      <c r="F70">
        <v>1687052.934846065</v>
      </c>
      <c r="G70">
        <v>1687585</v>
      </c>
    </row>
    <row r="71" spans="1:8" x14ac:dyDescent="0.5">
      <c r="C71" s="41">
        <f>SUM(C70*100/C69)</f>
        <v>71.371503887552251</v>
      </c>
      <c r="D71" s="41">
        <f t="shared" ref="D71:G71" si="16">SUM(D70*100/D69)</f>
        <v>69.926643777656807</v>
      </c>
      <c r="E71" s="41">
        <f t="shared" si="16"/>
        <v>69.937290495093166</v>
      </c>
      <c r="F71" s="41">
        <f t="shared" si="16"/>
        <v>69.946210474937899</v>
      </c>
      <c r="G71" s="41">
        <f t="shared" si="16"/>
        <v>69.968270210275676</v>
      </c>
    </row>
  </sheetData>
  <pageMargins left="0.7" right="0.7" top="0.75" bottom="0.75" header="0.3" footer="0.3"/>
  <pageSetup orientation="portrait" horizontalDpi="300" verticalDpi="0" copies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3"/>
  <sheetViews>
    <sheetView workbookViewId="0">
      <selection activeCell="H15" sqref="H15"/>
    </sheetView>
  </sheetViews>
  <sheetFormatPr defaultRowHeight="18.75" x14ac:dyDescent="0.3"/>
  <cols>
    <col min="1" max="1" width="44.85546875" style="1" customWidth="1"/>
    <col min="2" max="6" width="10.42578125" style="1" customWidth="1"/>
    <col min="7" max="7" width="43.5703125" style="1" customWidth="1"/>
    <col min="8" max="8" width="1.140625" style="1" customWidth="1"/>
    <col min="9" max="256" width="9.140625" style="1"/>
    <col min="257" max="257" width="44.85546875" style="1" customWidth="1"/>
    <col min="258" max="262" width="10.42578125" style="1" customWidth="1"/>
    <col min="263" max="263" width="43.5703125" style="1" customWidth="1"/>
    <col min="264" max="264" width="1.140625" style="1" customWidth="1"/>
    <col min="265" max="512" width="9.140625" style="1"/>
    <col min="513" max="513" width="44.85546875" style="1" customWidth="1"/>
    <col min="514" max="518" width="10.42578125" style="1" customWidth="1"/>
    <col min="519" max="519" width="43.5703125" style="1" customWidth="1"/>
    <col min="520" max="520" width="1.140625" style="1" customWidth="1"/>
    <col min="521" max="768" width="9.140625" style="1"/>
    <col min="769" max="769" width="44.85546875" style="1" customWidth="1"/>
    <col min="770" max="774" width="10.42578125" style="1" customWidth="1"/>
    <col min="775" max="775" width="43.5703125" style="1" customWidth="1"/>
    <col min="776" max="776" width="1.140625" style="1" customWidth="1"/>
    <col min="777" max="1024" width="9.140625" style="1"/>
    <col min="1025" max="1025" width="44.85546875" style="1" customWidth="1"/>
    <col min="1026" max="1030" width="10.42578125" style="1" customWidth="1"/>
    <col min="1031" max="1031" width="43.5703125" style="1" customWidth="1"/>
    <col min="1032" max="1032" width="1.140625" style="1" customWidth="1"/>
    <col min="1033" max="1280" width="9.140625" style="1"/>
    <col min="1281" max="1281" width="44.85546875" style="1" customWidth="1"/>
    <col min="1282" max="1286" width="10.42578125" style="1" customWidth="1"/>
    <col min="1287" max="1287" width="43.5703125" style="1" customWidth="1"/>
    <col min="1288" max="1288" width="1.140625" style="1" customWidth="1"/>
    <col min="1289" max="1536" width="9.140625" style="1"/>
    <col min="1537" max="1537" width="44.85546875" style="1" customWidth="1"/>
    <col min="1538" max="1542" width="10.42578125" style="1" customWidth="1"/>
    <col min="1543" max="1543" width="43.5703125" style="1" customWidth="1"/>
    <col min="1544" max="1544" width="1.140625" style="1" customWidth="1"/>
    <col min="1545" max="1792" width="9.140625" style="1"/>
    <col min="1793" max="1793" width="44.85546875" style="1" customWidth="1"/>
    <col min="1794" max="1798" width="10.42578125" style="1" customWidth="1"/>
    <col min="1799" max="1799" width="43.5703125" style="1" customWidth="1"/>
    <col min="1800" max="1800" width="1.140625" style="1" customWidth="1"/>
    <col min="1801" max="2048" width="9.140625" style="1"/>
    <col min="2049" max="2049" width="44.85546875" style="1" customWidth="1"/>
    <col min="2050" max="2054" width="10.42578125" style="1" customWidth="1"/>
    <col min="2055" max="2055" width="43.5703125" style="1" customWidth="1"/>
    <col min="2056" max="2056" width="1.140625" style="1" customWidth="1"/>
    <col min="2057" max="2304" width="9.140625" style="1"/>
    <col min="2305" max="2305" width="44.85546875" style="1" customWidth="1"/>
    <col min="2306" max="2310" width="10.42578125" style="1" customWidth="1"/>
    <col min="2311" max="2311" width="43.5703125" style="1" customWidth="1"/>
    <col min="2312" max="2312" width="1.140625" style="1" customWidth="1"/>
    <col min="2313" max="2560" width="9.140625" style="1"/>
    <col min="2561" max="2561" width="44.85546875" style="1" customWidth="1"/>
    <col min="2562" max="2566" width="10.42578125" style="1" customWidth="1"/>
    <col min="2567" max="2567" width="43.5703125" style="1" customWidth="1"/>
    <col min="2568" max="2568" width="1.140625" style="1" customWidth="1"/>
    <col min="2569" max="2816" width="9.140625" style="1"/>
    <col min="2817" max="2817" width="44.85546875" style="1" customWidth="1"/>
    <col min="2818" max="2822" width="10.42578125" style="1" customWidth="1"/>
    <col min="2823" max="2823" width="43.5703125" style="1" customWidth="1"/>
    <col min="2824" max="2824" width="1.140625" style="1" customWidth="1"/>
    <col min="2825" max="3072" width="9.140625" style="1"/>
    <col min="3073" max="3073" width="44.85546875" style="1" customWidth="1"/>
    <col min="3074" max="3078" width="10.42578125" style="1" customWidth="1"/>
    <col min="3079" max="3079" width="43.5703125" style="1" customWidth="1"/>
    <col min="3080" max="3080" width="1.140625" style="1" customWidth="1"/>
    <col min="3081" max="3328" width="9.140625" style="1"/>
    <col min="3329" max="3329" width="44.85546875" style="1" customWidth="1"/>
    <col min="3330" max="3334" width="10.42578125" style="1" customWidth="1"/>
    <col min="3335" max="3335" width="43.5703125" style="1" customWidth="1"/>
    <col min="3336" max="3336" width="1.140625" style="1" customWidth="1"/>
    <col min="3337" max="3584" width="9.140625" style="1"/>
    <col min="3585" max="3585" width="44.85546875" style="1" customWidth="1"/>
    <col min="3586" max="3590" width="10.42578125" style="1" customWidth="1"/>
    <col min="3591" max="3591" width="43.5703125" style="1" customWidth="1"/>
    <col min="3592" max="3592" width="1.140625" style="1" customWidth="1"/>
    <col min="3593" max="3840" width="9.140625" style="1"/>
    <col min="3841" max="3841" width="44.85546875" style="1" customWidth="1"/>
    <col min="3842" max="3846" width="10.42578125" style="1" customWidth="1"/>
    <col min="3847" max="3847" width="43.5703125" style="1" customWidth="1"/>
    <col min="3848" max="3848" width="1.140625" style="1" customWidth="1"/>
    <col min="3849" max="4096" width="9.140625" style="1"/>
    <col min="4097" max="4097" width="44.85546875" style="1" customWidth="1"/>
    <col min="4098" max="4102" width="10.42578125" style="1" customWidth="1"/>
    <col min="4103" max="4103" width="43.5703125" style="1" customWidth="1"/>
    <col min="4104" max="4104" width="1.140625" style="1" customWidth="1"/>
    <col min="4105" max="4352" width="9.140625" style="1"/>
    <col min="4353" max="4353" width="44.85546875" style="1" customWidth="1"/>
    <col min="4354" max="4358" width="10.42578125" style="1" customWidth="1"/>
    <col min="4359" max="4359" width="43.5703125" style="1" customWidth="1"/>
    <col min="4360" max="4360" width="1.140625" style="1" customWidth="1"/>
    <col min="4361" max="4608" width="9.140625" style="1"/>
    <col min="4609" max="4609" width="44.85546875" style="1" customWidth="1"/>
    <col min="4610" max="4614" width="10.42578125" style="1" customWidth="1"/>
    <col min="4615" max="4615" width="43.5703125" style="1" customWidth="1"/>
    <col min="4616" max="4616" width="1.140625" style="1" customWidth="1"/>
    <col min="4617" max="4864" width="9.140625" style="1"/>
    <col min="4865" max="4865" width="44.85546875" style="1" customWidth="1"/>
    <col min="4866" max="4870" width="10.42578125" style="1" customWidth="1"/>
    <col min="4871" max="4871" width="43.5703125" style="1" customWidth="1"/>
    <col min="4872" max="4872" width="1.140625" style="1" customWidth="1"/>
    <col min="4873" max="5120" width="9.140625" style="1"/>
    <col min="5121" max="5121" width="44.85546875" style="1" customWidth="1"/>
    <col min="5122" max="5126" width="10.42578125" style="1" customWidth="1"/>
    <col min="5127" max="5127" width="43.5703125" style="1" customWidth="1"/>
    <col min="5128" max="5128" width="1.140625" style="1" customWidth="1"/>
    <col min="5129" max="5376" width="9.140625" style="1"/>
    <col min="5377" max="5377" width="44.85546875" style="1" customWidth="1"/>
    <col min="5378" max="5382" width="10.42578125" style="1" customWidth="1"/>
    <col min="5383" max="5383" width="43.5703125" style="1" customWidth="1"/>
    <col min="5384" max="5384" width="1.140625" style="1" customWidth="1"/>
    <col min="5385" max="5632" width="9.140625" style="1"/>
    <col min="5633" max="5633" width="44.85546875" style="1" customWidth="1"/>
    <col min="5634" max="5638" width="10.42578125" style="1" customWidth="1"/>
    <col min="5639" max="5639" width="43.5703125" style="1" customWidth="1"/>
    <col min="5640" max="5640" width="1.140625" style="1" customWidth="1"/>
    <col min="5641" max="5888" width="9.140625" style="1"/>
    <col min="5889" max="5889" width="44.85546875" style="1" customWidth="1"/>
    <col min="5890" max="5894" width="10.42578125" style="1" customWidth="1"/>
    <col min="5895" max="5895" width="43.5703125" style="1" customWidth="1"/>
    <col min="5896" max="5896" width="1.140625" style="1" customWidth="1"/>
    <col min="5897" max="6144" width="9.140625" style="1"/>
    <col min="6145" max="6145" width="44.85546875" style="1" customWidth="1"/>
    <col min="6146" max="6150" width="10.42578125" style="1" customWidth="1"/>
    <col min="6151" max="6151" width="43.5703125" style="1" customWidth="1"/>
    <col min="6152" max="6152" width="1.140625" style="1" customWidth="1"/>
    <col min="6153" max="6400" width="9.140625" style="1"/>
    <col min="6401" max="6401" width="44.85546875" style="1" customWidth="1"/>
    <col min="6402" max="6406" width="10.42578125" style="1" customWidth="1"/>
    <col min="6407" max="6407" width="43.5703125" style="1" customWidth="1"/>
    <col min="6408" max="6408" width="1.140625" style="1" customWidth="1"/>
    <col min="6409" max="6656" width="9.140625" style="1"/>
    <col min="6657" max="6657" width="44.85546875" style="1" customWidth="1"/>
    <col min="6658" max="6662" width="10.42578125" style="1" customWidth="1"/>
    <col min="6663" max="6663" width="43.5703125" style="1" customWidth="1"/>
    <col min="6664" max="6664" width="1.140625" style="1" customWidth="1"/>
    <col min="6665" max="6912" width="9.140625" style="1"/>
    <col min="6913" max="6913" width="44.85546875" style="1" customWidth="1"/>
    <col min="6914" max="6918" width="10.42578125" style="1" customWidth="1"/>
    <col min="6919" max="6919" width="43.5703125" style="1" customWidth="1"/>
    <col min="6920" max="6920" width="1.140625" style="1" customWidth="1"/>
    <col min="6921" max="7168" width="9.140625" style="1"/>
    <col min="7169" max="7169" width="44.85546875" style="1" customWidth="1"/>
    <col min="7170" max="7174" width="10.42578125" style="1" customWidth="1"/>
    <col min="7175" max="7175" width="43.5703125" style="1" customWidth="1"/>
    <col min="7176" max="7176" width="1.140625" style="1" customWidth="1"/>
    <col min="7177" max="7424" width="9.140625" style="1"/>
    <col min="7425" max="7425" width="44.85546875" style="1" customWidth="1"/>
    <col min="7426" max="7430" width="10.42578125" style="1" customWidth="1"/>
    <col min="7431" max="7431" width="43.5703125" style="1" customWidth="1"/>
    <col min="7432" max="7432" width="1.140625" style="1" customWidth="1"/>
    <col min="7433" max="7680" width="9.140625" style="1"/>
    <col min="7681" max="7681" width="44.85546875" style="1" customWidth="1"/>
    <col min="7682" max="7686" width="10.42578125" style="1" customWidth="1"/>
    <col min="7687" max="7687" width="43.5703125" style="1" customWidth="1"/>
    <col min="7688" max="7688" width="1.140625" style="1" customWidth="1"/>
    <col min="7689" max="7936" width="9.140625" style="1"/>
    <col min="7937" max="7937" width="44.85546875" style="1" customWidth="1"/>
    <col min="7938" max="7942" width="10.42578125" style="1" customWidth="1"/>
    <col min="7943" max="7943" width="43.5703125" style="1" customWidth="1"/>
    <col min="7944" max="7944" width="1.140625" style="1" customWidth="1"/>
    <col min="7945" max="8192" width="9.140625" style="1"/>
    <col min="8193" max="8193" width="44.85546875" style="1" customWidth="1"/>
    <col min="8194" max="8198" width="10.42578125" style="1" customWidth="1"/>
    <col min="8199" max="8199" width="43.5703125" style="1" customWidth="1"/>
    <col min="8200" max="8200" width="1.140625" style="1" customWidth="1"/>
    <col min="8201" max="8448" width="9.140625" style="1"/>
    <col min="8449" max="8449" width="44.85546875" style="1" customWidth="1"/>
    <col min="8450" max="8454" width="10.42578125" style="1" customWidth="1"/>
    <col min="8455" max="8455" width="43.5703125" style="1" customWidth="1"/>
    <col min="8456" max="8456" width="1.140625" style="1" customWidth="1"/>
    <col min="8457" max="8704" width="9.140625" style="1"/>
    <col min="8705" max="8705" width="44.85546875" style="1" customWidth="1"/>
    <col min="8706" max="8710" width="10.42578125" style="1" customWidth="1"/>
    <col min="8711" max="8711" width="43.5703125" style="1" customWidth="1"/>
    <col min="8712" max="8712" width="1.140625" style="1" customWidth="1"/>
    <col min="8713" max="8960" width="9.140625" style="1"/>
    <col min="8961" max="8961" width="44.85546875" style="1" customWidth="1"/>
    <col min="8962" max="8966" width="10.42578125" style="1" customWidth="1"/>
    <col min="8967" max="8967" width="43.5703125" style="1" customWidth="1"/>
    <col min="8968" max="8968" width="1.140625" style="1" customWidth="1"/>
    <col min="8969" max="9216" width="9.140625" style="1"/>
    <col min="9217" max="9217" width="44.85546875" style="1" customWidth="1"/>
    <col min="9218" max="9222" width="10.42578125" style="1" customWidth="1"/>
    <col min="9223" max="9223" width="43.5703125" style="1" customWidth="1"/>
    <col min="9224" max="9224" width="1.140625" style="1" customWidth="1"/>
    <col min="9225" max="9472" width="9.140625" style="1"/>
    <col min="9473" max="9473" width="44.85546875" style="1" customWidth="1"/>
    <col min="9474" max="9478" width="10.42578125" style="1" customWidth="1"/>
    <col min="9479" max="9479" width="43.5703125" style="1" customWidth="1"/>
    <col min="9480" max="9480" width="1.140625" style="1" customWidth="1"/>
    <col min="9481" max="9728" width="9.140625" style="1"/>
    <col min="9729" max="9729" width="44.85546875" style="1" customWidth="1"/>
    <col min="9730" max="9734" width="10.42578125" style="1" customWidth="1"/>
    <col min="9735" max="9735" width="43.5703125" style="1" customWidth="1"/>
    <col min="9736" max="9736" width="1.140625" style="1" customWidth="1"/>
    <col min="9737" max="9984" width="9.140625" style="1"/>
    <col min="9985" max="9985" width="44.85546875" style="1" customWidth="1"/>
    <col min="9986" max="9990" width="10.42578125" style="1" customWidth="1"/>
    <col min="9991" max="9991" width="43.5703125" style="1" customWidth="1"/>
    <col min="9992" max="9992" width="1.140625" style="1" customWidth="1"/>
    <col min="9993" max="10240" width="9.140625" style="1"/>
    <col min="10241" max="10241" width="44.85546875" style="1" customWidth="1"/>
    <col min="10242" max="10246" width="10.42578125" style="1" customWidth="1"/>
    <col min="10247" max="10247" width="43.5703125" style="1" customWidth="1"/>
    <col min="10248" max="10248" width="1.140625" style="1" customWidth="1"/>
    <col min="10249" max="10496" width="9.140625" style="1"/>
    <col min="10497" max="10497" width="44.85546875" style="1" customWidth="1"/>
    <col min="10498" max="10502" width="10.42578125" style="1" customWidth="1"/>
    <col min="10503" max="10503" width="43.5703125" style="1" customWidth="1"/>
    <col min="10504" max="10504" width="1.140625" style="1" customWidth="1"/>
    <col min="10505" max="10752" width="9.140625" style="1"/>
    <col min="10753" max="10753" width="44.85546875" style="1" customWidth="1"/>
    <col min="10754" max="10758" width="10.42578125" style="1" customWidth="1"/>
    <col min="10759" max="10759" width="43.5703125" style="1" customWidth="1"/>
    <col min="10760" max="10760" width="1.140625" style="1" customWidth="1"/>
    <col min="10761" max="11008" width="9.140625" style="1"/>
    <col min="11009" max="11009" width="44.85546875" style="1" customWidth="1"/>
    <col min="11010" max="11014" width="10.42578125" style="1" customWidth="1"/>
    <col min="11015" max="11015" width="43.5703125" style="1" customWidth="1"/>
    <col min="11016" max="11016" width="1.140625" style="1" customWidth="1"/>
    <col min="11017" max="11264" width="9.140625" style="1"/>
    <col min="11265" max="11265" width="44.85546875" style="1" customWidth="1"/>
    <col min="11266" max="11270" width="10.42578125" style="1" customWidth="1"/>
    <col min="11271" max="11271" width="43.5703125" style="1" customWidth="1"/>
    <col min="11272" max="11272" width="1.140625" style="1" customWidth="1"/>
    <col min="11273" max="11520" width="9.140625" style="1"/>
    <col min="11521" max="11521" width="44.85546875" style="1" customWidth="1"/>
    <col min="11522" max="11526" width="10.42578125" style="1" customWidth="1"/>
    <col min="11527" max="11527" width="43.5703125" style="1" customWidth="1"/>
    <col min="11528" max="11528" width="1.140625" style="1" customWidth="1"/>
    <col min="11529" max="11776" width="9.140625" style="1"/>
    <col min="11777" max="11777" width="44.85546875" style="1" customWidth="1"/>
    <col min="11778" max="11782" width="10.42578125" style="1" customWidth="1"/>
    <col min="11783" max="11783" width="43.5703125" style="1" customWidth="1"/>
    <col min="11784" max="11784" width="1.140625" style="1" customWidth="1"/>
    <col min="11785" max="12032" width="9.140625" style="1"/>
    <col min="12033" max="12033" width="44.85546875" style="1" customWidth="1"/>
    <col min="12034" max="12038" width="10.42578125" style="1" customWidth="1"/>
    <col min="12039" max="12039" width="43.5703125" style="1" customWidth="1"/>
    <col min="12040" max="12040" width="1.140625" style="1" customWidth="1"/>
    <col min="12041" max="12288" width="9.140625" style="1"/>
    <col min="12289" max="12289" width="44.85546875" style="1" customWidth="1"/>
    <col min="12290" max="12294" width="10.42578125" style="1" customWidth="1"/>
    <col min="12295" max="12295" width="43.5703125" style="1" customWidth="1"/>
    <col min="12296" max="12296" width="1.140625" style="1" customWidth="1"/>
    <col min="12297" max="12544" width="9.140625" style="1"/>
    <col min="12545" max="12545" width="44.85546875" style="1" customWidth="1"/>
    <col min="12546" max="12550" width="10.42578125" style="1" customWidth="1"/>
    <col min="12551" max="12551" width="43.5703125" style="1" customWidth="1"/>
    <col min="12552" max="12552" width="1.140625" style="1" customWidth="1"/>
    <col min="12553" max="12800" width="9.140625" style="1"/>
    <col min="12801" max="12801" width="44.85546875" style="1" customWidth="1"/>
    <col min="12802" max="12806" width="10.42578125" style="1" customWidth="1"/>
    <col min="12807" max="12807" width="43.5703125" style="1" customWidth="1"/>
    <col min="12808" max="12808" width="1.140625" style="1" customWidth="1"/>
    <col min="12809" max="13056" width="9.140625" style="1"/>
    <col min="13057" max="13057" width="44.85546875" style="1" customWidth="1"/>
    <col min="13058" max="13062" width="10.42578125" style="1" customWidth="1"/>
    <col min="13063" max="13063" width="43.5703125" style="1" customWidth="1"/>
    <col min="13064" max="13064" width="1.140625" style="1" customWidth="1"/>
    <col min="13065" max="13312" width="9.140625" style="1"/>
    <col min="13313" max="13313" width="44.85546875" style="1" customWidth="1"/>
    <col min="13314" max="13318" width="10.42578125" style="1" customWidth="1"/>
    <col min="13319" max="13319" width="43.5703125" style="1" customWidth="1"/>
    <col min="13320" max="13320" width="1.140625" style="1" customWidth="1"/>
    <col min="13321" max="13568" width="9.140625" style="1"/>
    <col min="13569" max="13569" width="44.85546875" style="1" customWidth="1"/>
    <col min="13570" max="13574" width="10.42578125" style="1" customWidth="1"/>
    <col min="13575" max="13575" width="43.5703125" style="1" customWidth="1"/>
    <col min="13576" max="13576" width="1.140625" style="1" customWidth="1"/>
    <col min="13577" max="13824" width="9.140625" style="1"/>
    <col min="13825" max="13825" width="44.85546875" style="1" customWidth="1"/>
    <col min="13826" max="13830" width="10.42578125" style="1" customWidth="1"/>
    <col min="13831" max="13831" width="43.5703125" style="1" customWidth="1"/>
    <col min="13832" max="13832" width="1.140625" style="1" customWidth="1"/>
    <col min="13833" max="14080" width="9.140625" style="1"/>
    <col min="14081" max="14081" width="44.85546875" style="1" customWidth="1"/>
    <col min="14082" max="14086" width="10.42578125" style="1" customWidth="1"/>
    <col min="14087" max="14087" width="43.5703125" style="1" customWidth="1"/>
    <col min="14088" max="14088" width="1.140625" style="1" customWidth="1"/>
    <col min="14089" max="14336" width="9.140625" style="1"/>
    <col min="14337" max="14337" width="44.85546875" style="1" customWidth="1"/>
    <col min="14338" max="14342" width="10.42578125" style="1" customWidth="1"/>
    <col min="14343" max="14343" width="43.5703125" style="1" customWidth="1"/>
    <col min="14344" max="14344" width="1.140625" style="1" customWidth="1"/>
    <col min="14345" max="14592" width="9.140625" style="1"/>
    <col min="14593" max="14593" width="44.85546875" style="1" customWidth="1"/>
    <col min="14594" max="14598" width="10.42578125" style="1" customWidth="1"/>
    <col min="14599" max="14599" width="43.5703125" style="1" customWidth="1"/>
    <col min="14600" max="14600" width="1.140625" style="1" customWidth="1"/>
    <col min="14601" max="14848" width="9.140625" style="1"/>
    <col min="14849" max="14849" width="44.85546875" style="1" customWidth="1"/>
    <col min="14850" max="14854" width="10.42578125" style="1" customWidth="1"/>
    <col min="14855" max="14855" width="43.5703125" style="1" customWidth="1"/>
    <col min="14856" max="14856" width="1.140625" style="1" customWidth="1"/>
    <col min="14857" max="15104" width="9.140625" style="1"/>
    <col min="15105" max="15105" width="44.85546875" style="1" customWidth="1"/>
    <col min="15106" max="15110" width="10.42578125" style="1" customWidth="1"/>
    <col min="15111" max="15111" width="43.5703125" style="1" customWidth="1"/>
    <col min="15112" max="15112" width="1.140625" style="1" customWidth="1"/>
    <col min="15113" max="15360" width="9.140625" style="1"/>
    <col min="15361" max="15361" width="44.85546875" style="1" customWidth="1"/>
    <col min="15362" max="15366" width="10.42578125" style="1" customWidth="1"/>
    <col min="15367" max="15367" width="43.5703125" style="1" customWidth="1"/>
    <col min="15368" max="15368" width="1.140625" style="1" customWidth="1"/>
    <col min="15369" max="15616" width="9.140625" style="1"/>
    <col min="15617" max="15617" width="44.85546875" style="1" customWidth="1"/>
    <col min="15618" max="15622" width="10.42578125" style="1" customWidth="1"/>
    <col min="15623" max="15623" width="43.5703125" style="1" customWidth="1"/>
    <col min="15624" max="15624" width="1.140625" style="1" customWidth="1"/>
    <col min="15625" max="15872" width="9.140625" style="1"/>
    <col min="15873" max="15873" width="44.85546875" style="1" customWidth="1"/>
    <col min="15874" max="15878" width="10.42578125" style="1" customWidth="1"/>
    <col min="15879" max="15879" width="43.5703125" style="1" customWidth="1"/>
    <col min="15880" max="15880" width="1.140625" style="1" customWidth="1"/>
    <col min="15881" max="16128" width="9.140625" style="1"/>
    <col min="16129" max="16129" width="44.85546875" style="1" customWidth="1"/>
    <col min="16130" max="16134" width="10.42578125" style="1" customWidth="1"/>
    <col min="16135" max="16135" width="43.5703125" style="1" customWidth="1"/>
    <col min="16136" max="16136" width="1.140625" style="1" customWidth="1"/>
    <col min="16137" max="16384" width="9.140625" style="1"/>
  </cols>
  <sheetData>
    <row r="1" spans="1:8" ht="24" customHeight="1" x14ac:dyDescent="0.35">
      <c r="A1" s="152" t="s">
        <v>0</v>
      </c>
      <c r="B1" s="152"/>
      <c r="C1" s="152"/>
      <c r="D1" s="152"/>
      <c r="E1" s="152"/>
      <c r="F1" s="152"/>
      <c r="G1" s="152"/>
    </row>
    <row r="2" spans="1:8" ht="24" customHeight="1" x14ac:dyDescent="0.35">
      <c r="A2" s="152" t="s">
        <v>44</v>
      </c>
      <c r="B2" s="152"/>
      <c r="C2" s="152"/>
      <c r="D2" s="152"/>
      <c r="E2" s="152"/>
      <c r="F2" s="152"/>
      <c r="G2" s="152"/>
    </row>
    <row r="3" spans="1:8" ht="4.5" customHeight="1" x14ac:dyDescent="0.3"/>
    <row r="4" spans="1:8" ht="21" customHeight="1" x14ac:dyDescent="0.3">
      <c r="A4" s="150" t="s">
        <v>1</v>
      </c>
      <c r="B4" s="2">
        <v>2554</v>
      </c>
      <c r="C4" s="2">
        <v>2555</v>
      </c>
      <c r="D4" s="2">
        <v>2556</v>
      </c>
      <c r="E4" s="2">
        <v>2557</v>
      </c>
      <c r="F4" s="2">
        <v>2558</v>
      </c>
      <c r="G4" s="151" t="s">
        <v>8</v>
      </c>
    </row>
    <row r="5" spans="1:8" ht="21" customHeight="1" x14ac:dyDescent="0.3">
      <c r="A5" s="150"/>
      <c r="B5" s="3" t="s">
        <v>45</v>
      </c>
      <c r="C5" s="3" t="s">
        <v>2</v>
      </c>
      <c r="D5" s="3" t="s">
        <v>3</v>
      </c>
      <c r="E5" s="3" t="s">
        <v>4</v>
      </c>
      <c r="F5" s="3" t="s">
        <v>11</v>
      </c>
      <c r="G5" s="151"/>
    </row>
    <row r="6" spans="1:8" ht="21" customHeight="1" x14ac:dyDescent="0.3">
      <c r="A6" s="6" t="s">
        <v>6</v>
      </c>
      <c r="B6" s="7">
        <v>-0.1</v>
      </c>
      <c r="C6" s="7">
        <v>0.50144164472859465</v>
      </c>
      <c r="D6" s="7">
        <v>0.40899999999999997</v>
      </c>
      <c r="E6" s="7">
        <v>0.34</v>
      </c>
      <c r="F6" s="8">
        <v>0.2</v>
      </c>
      <c r="G6" s="9" t="s">
        <v>7</v>
      </c>
    </row>
    <row r="7" spans="1:8" ht="21" customHeight="1" x14ac:dyDescent="0.3">
      <c r="A7" s="10" t="s">
        <v>46</v>
      </c>
      <c r="B7" s="11">
        <v>130.19999999999999</v>
      </c>
      <c r="C7" s="11">
        <v>130.9</v>
      </c>
      <c r="D7" s="11">
        <v>131.4</v>
      </c>
      <c r="E7" s="11">
        <v>131.9</v>
      </c>
      <c r="F7" s="12">
        <v>132.19999999999999</v>
      </c>
      <c r="G7" s="13" t="s">
        <v>47</v>
      </c>
    </row>
    <row r="8" spans="1:8" ht="21" customHeight="1" x14ac:dyDescent="0.3">
      <c r="A8" s="10" t="s">
        <v>48</v>
      </c>
      <c r="B8" s="11">
        <v>100.99</v>
      </c>
      <c r="C8" s="11">
        <v>100.97</v>
      </c>
      <c r="D8" s="11">
        <v>100.95</v>
      </c>
      <c r="E8" s="11">
        <v>100.85</v>
      </c>
      <c r="F8" s="12">
        <v>100.6</v>
      </c>
      <c r="G8" s="13" t="s">
        <v>49</v>
      </c>
    </row>
    <row r="9" spans="1:8" ht="21" customHeight="1" x14ac:dyDescent="0.3">
      <c r="A9" s="10" t="s">
        <v>50</v>
      </c>
      <c r="B9" s="11">
        <v>0.44</v>
      </c>
      <c r="C9" s="11">
        <v>0.43</v>
      </c>
      <c r="D9" s="11">
        <v>0.44</v>
      </c>
      <c r="E9" s="11">
        <v>0.45</v>
      </c>
      <c r="F9" s="12">
        <v>0.45</v>
      </c>
      <c r="G9" s="13" t="s">
        <v>51</v>
      </c>
    </row>
    <row r="10" spans="1:8" ht="21" customHeight="1" x14ac:dyDescent="0.3">
      <c r="A10" s="10" t="s">
        <v>52</v>
      </c>
      <c r="B10" s="11">
        <v>36.299999999999997</v>
      </c>
      <c r="C10" s="11">
        <v>37</v>
      </c>
      <c r="D10" s="11">
        <v>34.6</v>
      </c>
      <c r="E10" s="11">
        <v>33.5</v>
      </c>
      <c r="F10" s="12">
        <v>32.200000000000003</v>
      </c>
      <c r="G10" s="13" t="s">
        <v>53</v>
      </c>
      <c r="H10" s="14"/>
    </row>
    <row r="11" spans="1:8" ht="21" customHeight="1" x14ac:dyDescent="0.3">
      <c r="A11" s="10" t="s">
        <v>54</v>
      </c>
      <c r="B11" s="11">
        <v>10.333279607442826</v>
      </c>
      <c r="C11" s="11">
        <v>10.221812940422806</v>
      </c>
      <c r="D11" s="11">
        <v>9.89</v>
      </c>
      <c r="E11" s="11">
        <v>9.1999999999999993</v>
      </c>
      <c r="F11" s="12">
        <v>8.5</v>
      </c>
      <c r="G11" s="13" t="s">
        <v>55</v>
      </c>
    </row>
    <row r="12" spans="1:8" ht="21" customHeight="1" x14ac:dyDescent="0.3">
      <c r="A12" s="10" t="s">
        <v>56</v>
      </c>
      <c r="B12" s="11">
        <v>6.166538321483789</v>
      </c>
      <c r="C12" s="11">
        <v>4.9187219730941703</v>
      </c>
      <c r="D12" s="11">
        <v>5.47</v>
      </c>
      <c r="E12" s="11">
        <v>5.4</v>
      </c>
      <c r="F12" s="12">
        <v>5.2</v>
      </c>
      <c r="G12" s="13" t="s">
        <v>57</v>
      </c>
    </row>
    <row r="13" spans="1:8" ht="21" customHeight="1" x14ac:dyDescent="0.3">
      <c r="A13" s="10" t="s">
        <v>58</v>
      </c>
      <c r="B13" s="11">
        <v>2.31</v>
      </c>
      <c r="C13" s="11">
        <v>2.88</v>
      </c>
      <c r="D13" s="11">
        <v>3.5</v>
      </c>
      <c r="E13" s="11">
        <v>0.6</v>
      </c>
      <c r="F13" s="12">
        <v>0.7</v>
      </c>
      <c r="G13" s="13" t="s">
        <v>59</v>
      </c>
    </row>
    <row r="14" spans="1:8" ht="21" customHeight="1" x14ac:dyDescent="0.3">
      <c r="A14" s="10" t="s">
        <v>60</v>
      </c>
      <c r="B14" s="11">
        <v>0.27</v>
      </c>
      <c r="C14" s="11">
        <v>0.25</v>
      </c>
      <c r="D14" s="11">
        <v>0.4</v>
      </c>
      <c r="E14" s="11">
        <v>0.2</v>
      </c>
      <c r="F14" s="12" t="s">
        <v>61</v>
      </c>
      <c r="G14" s="13" t="s">
        <v>62</v>
      </c>
    </row>
    <row r="15" spans="1:8" ht="21" customHeight="1" x14ac:dyDescent="0.3">
      <c r="A15" s="10" t="s">
        <v>63</v>
      </c>
      <c r="B15" s="11">
        <v>1.07</v>
      </c>
      <c r="C15" s="11">
        <v>0.2</v>
      </c>
      <c r="D15" s="11">
        <v>0.4</v>
      </c>
      <c r="E15" s="11">
        <v>0.3</v>
      </c>
      <c r="F15" s="12">
        <v>0.9</v>
      </c>
      <c r="G15" s="13" t="s">
        <v>64</v>
      </c>
    </row>
    <row r="16" spans="1:8" ht="21" customHeight="1" x14ac:dyDescent="0.3">
      <c r="A16" s="10" t="s">
        <v>65</v>
      </c>
      <c r="B16" s="11">
        <v>0.56999999999999995</v>
      </c>
      <c r="C16" s="11">
        <v>0.42</v>
      </c>
      <c r="D16" s="11">
        <v>0.56000000000000005</v>
      </c>
      <c r="E16" s="11">
        <v>0.69</v>
      </c>
      <c r="F16" s="12">
        <v>0.33</v>
      </c>
      <c r="G16" s="13" t="s">
        <v>66</v>
      </c>
    </row>
    <row r="17" spans="1:7" ht="21" customHeight="1" x14ac:dyDescent="0.3">
      <c r="A17" s="10" t="s">
        <v>67</v>
      </c>
      <c r="B17" s="11">
        <v>98.36</v>
      </c>
      <c r="C17" s="11">
        <v>99.35</v>
      </c>
      <c r="D17" s="11">
        <v>98.8</v>
      </c>
      <c r="E17" s="11">
        <v>99.01</v>
      </c>
      <c r="F17" s="12">
        <v>64.8</v>
      </c>
      <c r="G17" s="13" t="s">
        <v>68</v>
      </c>
    </row>
    <row r="18" spans="1:7" ht="21" customHeight="1" x14ac:dyDescent="0.3">
      <c r="A18" s="10" t="s">
        <v>69</v>
      </c>
      <c r="B18" s="11">
        <v>5.8089232523108647</v>
      </c>
      <c r="C18" s="11">
        <v>0.45093034173889751</v>
      </c>
      <c r="D18" s="11">
        <v>-0.44931545677804857</v>
      </c>
      <c r="E18" s="11">
        <v>-19.100000000000001</v>
      </c>
      <c r="F18" s="12">
        <v>-1.8</v>
      </c>
      <c r="G18" s="13" t="s">
        <v>70</v>
      </c>
    </row>
    <row r="19" spans="1:7" ht="21" customHeight="1" x14ac:dyDescent="0.3">
      <c r="A19" s="10" t="s">
        <v>71</v>
      </c>
      <c r="B19" s="11">
        <v>165</v>
      </c>
      <c r="C19" s="11">
        <v>230</v>
      </c>
      <c r="D19" s="11">
        <v>300</v>
      </c>
      <c r="E19" s="11">
        <v>300</v>
      </c>
      <c r="F19" s="12">
        <v>300</v>
      </c>
      <c r="G19" s="13" t="s">
        <v>72</v>
      </c>
    </row>
    <row r="20" spans="1:7" ht="21" customHeight="1" x14ac:dyDescent="0.3">
      <c r="A20" s="10" t="s">
        <v>5</v>
      </c>
      <c r="B20" s="15" t="s">
        <v>73</v>
      </c>
      <c r="C20" s="15" t="s">
        <v>74</v>
      </c>
      <c r="D20" s="15" t="s">
        <v>73</v>
      </c>
      <c r="E20" s="15" t="s">
        <v>75</v>
      </c>
      <c r="F20" s="16" t="s">
        <v>73</v>
      </c>
      <c r="G20" s="13" t="s">
        <v>9</v>
      </c>
    </row>
    <row r="21" spans="1:7" ht="21" customHeight="1" x14ac:dyDescent="0.3">
      <c r="A21" s="10" t="s">
        <v>76</v>
      </c>
      <c r="B21" s="15" t="s">
        <v>77</v>
      </c>
      <c r="C21" s="15" t="s">
        <v>78</v>
      </c>
      <c r="D21" s="15" t="s">
        <v>74</v>
      </c>
      <c r="E21" s="15" t="s">
        <v>74</v>
      </c>
      <c r="F21" s="16" t="s">
        <v>79</v>
      </c>
      <c r="G21" s="13" t="s">
        <v>80</v>
      </c>
    </row>
    <row r="22" spans="1:7" ht="21" customHeight="1" x14ac:dyDescent="0.3">
      <c r="A22" s="10" t="s">
        <v>81</v>
      </c>
      <c r="B22" s="15" t="s">
        <v>75</v>
      </c>
      <c r="C22" s="15" t="s">
        <v>82</v>
      </c>
      <c r="D22" s="15" t="s">
        <v>83</v>
      </c>
      <c r="E22" s="15" t="s">
        <v>83</v>
      </c>
      <c r="F22" s="16" t="s">
        <v>84</v>
      </c>
      <c r="G22" s="13" t="s">
        <v>85</v>
      </c>
    </row>
    <row r="23" spans="1:7" ht="21" customHeight="1" x14ac:dyDescent="0.3">
      <c r="A23" s="10" t="s">
        <v>86</v>
      </c>
      <c r="B23" s="17">
        <v>8045</v>
      </c>
      <c r="C23" s="17">
        <v>8212</v>
      </c>
      <c r="D23" s="17">
        <v>7741</v>
      </c>
      <c r="E23" s="17">
        <v>8044</v>
      </c>
      <c r="F23" s="18">
        <v>5931</v>
      </c>
      <c r="G23" s="13" t="s">
        <v>87</v>
      </c>
    </row>
    <row r="24" spans="1:7" ht="21" customHeight="1" x14ac:dyDescent="0.3">
      <c r="A24" s="19"/>
      <c r="B24" s="20"/>
      <c r="C24" s="20"/>
      <c r="D24" s="20"/>
      <c r="E24" s="20"/>
      <c r="F24" s="20"/>
      <c r="G24" s="19"/>
    </row>
    <row r="25" spans="1:7" ht="21" customHeight="1" x14ac:dyDescent="0.3">
      <c r="A25" s="19"/>
      <c r="B25" s="20"/>
      <c r="C25" s="20"/>
      <c r="D25" s="20"/>
      <c r="E25" s="20"/>
      <c r="F25" s="20"/>
      <c r="G25" s="19"/>
    </row>
    <row r="26" spans="1:7" ht="24" customHeight="1" x14ac:dyDescent="0.35">
      <c r="A26" s="153" t="s">
        <v>10</v>
      </c>
      <c r="B26" s="153"/>
      <c r="C26" s="153"/>
      <c r="D26" s="153"/>
      <c r="E26" s="153"/>
      <c r="F26" s="153"/>
      <c r="G26" s="153"/>
    </row>
    <row r="27" spans="1:7" ht="24" customHeight="1" x14ac:dyDescent="0.35">
      <c r="A27" s="153" t="s">
        <v>88</v>
      </c>
      <c r="B27" s="153"/>
      <c r="C27" s="153"/>
      <c r="D27" s="153"/>
      <c r="E27" s="153"/>
      <c r="F27" s="153"/>
      <c r="G27" s="153"/>
    </row>
    <row r="28" spans="1:7" ht="4.5" customHeight="1" x14ac:dyDescent="0.3">
      <c r="A28" s="14"/>
      <c r="B28" s="14"/>
      <c r="C28" s="14"/>
      <c r="D28" s="14"/>
      <c r="E28" s="14"/>
      <c r="F28" s="14"/>
      <c r="G28" s="14"/>
    </row>
    <row r="29" spans="1:7" ht="21" customHeight="1" x14ac:dyDescent="0.3">
      <c r="A29" s="150" t="s">
        <v>1</v>
      </c>
      <c r="B29" s="2">
        <v>2554</v>
      </c>
      <c r="C29" s="2">
        <v>2555</v>
      </c>
      <c r="D29" s="2">
        <v>2556</v>
      </c>
      <c r="E29" s="2">
        <v>2557</v>
      </c>
      <c r="F29" s="5">
        <v>2558</v>
      </c>
      <c r="G29" s="151" t="s">
        <v>8</v>
      </c>
    </row>
    <row r="30" spans="1:7" ht="21" customHeight="1" x14ac:dyDescent="0.3">
      <c r="A30" s="150"/>
      <c r="B30" s="3" t="s">
        <v>45</v>
      </c>
      <c r="C30" s="3" t="s">
        <v>2</v>
      </c>
      <c r="D30" s="3" t="s">
        <v>3</v>
      </c>
      <c r="E30" s="3" t="s">
        <v>4</v>
      </c>
      <c r="F30" s="21" t="s">
        <v>11</v>
      </c>
      <c r="G30" s="151"/>
    </row>
    <row r="31" spans="1:7" ht="21" customHeight="1" x14ac:dyDescent="0.3">
      <c r="A31" s="22" t="s">
        <v>89</v>
      </c>
      <c r="B31" s="17">
        <v>4510</v>
      </c>
      <c r="C31" s="23" t="s">
        <v>90</v>
      </c>
      <c r="D31" s="17">
        <v>4397</v>
      </c>
      <c r="E31" s="23" t="s">
        <v>61</v>
      </c>
      <c r="F31" s="40">
        <v>15390</v>
      </c>
      <c r="G31" s="24" t="s">
        <v>91</v>
      </c>
    </row>
    <row r="32" spans="1:7" ht="21" customHeight="1" x14ac:dyDescent="0.3">
      <c r="A32" s="25" t="s">
        <v>92</v>
      </c>
      <c r="B32" s="17">
        <v>4311</v>
      </c>
      <c r="C32" s="17">
        <v>3611</v>
      </c>
      <c r="D32" s="17">
        <v>3904</v>
      </c>
      <c r="E32" s="17">
        <v>5035</v>
      </c>
      <c r="F32" s="18">
        <v>11473</v>
      </c>
      <c r="G32" s="26" t="s">
        <v>93</v>
      </c>
    </row>
    <row r="33" spans="1:7" ht="21" customHeight="1" x14ac:dyDescent="0.3">
      <c r="A33" s="27" t="s">
        <v>94</v>
      </c>
      <c r="B33" s="11">
        <v>8.1298013596098695</v>
      </c>
      <c r="C33" s="11">
        <v>5.797273492479194</v>
      </c>
      <c r="D33" s="11">
        <v>11.859728165060185</v>
      </c>
      <c r="E33" s="28" t="s">
        <v>61</v>
      </c>
      <c r="F33" s="29" t="s">
        <v>95</v>
      </c>
      <c r="G33" s="30" t="s">
        <v>96</v>
      </c>
    </row>
    <row r="34" spans="1:7" ht="21" customHeight="1" x14ac:dyDescent="0.3">
      <c r="A34" s="27" t="s">
        <v>97</v>
      </c>
      <c r="B34" s="17">
        <v>39197.644634245102</v>
      </c>
      <c r="C34" s="17">
        <v>41642.070368023902</v>
      </c>
      <c r="D34" s="17">
        <v>46803.988427074197</v>
      </c>
      <c r="E34" s="17">
        <v>43385</v>
      </c>
      <c r="F34" s="29" t="s">
        <v>95</v>
      </c>
      <c r="G34" s="30" t="s">
        <v>98</v>
      </c>
    </row>
    <row r="35" spans="1:7" ht="21" customHeight="1" x14ac:dyDescent="0.3">
      <c r="A35" s="10" t="s">
        <v>99</v>
      </c>
      <c r="B35" s="11">
        <v>69.926643777656807</v>
      </c>
      <c r="C35" s="11">
        <v>69.937290495093166</v>
      </c>
      <c r="D35" s="11">
        <v>69.946210474937899</v>
      </c>
      <c r="E35" s="11">
        <v>70</v>
      </c>
      <c r="F35" s="29" t="s">
        <v>95</v>
      </c>
      <c r="G35" s="30" t="s">
        <v>100</v>
      </c>
    </row>
    <row r="36" spans="1:7" s="19" customFormat="1" x14ac:dyDescent="0.3">
      <c r="A36" s="31" t="s">
        <v>101</v>
      </c>
      <c r="B36" s="11">
        <v>0.2</v>
      </c>
      <c r="C36" s="11">
        <v>0.2</v>
      </c>
      <c r="D36" s="11">
        <v>0.2</v>
      </c>
      <c r="E36" s="11">
        <v>0.2</v>
      </c>
      <c r="F36" s="11">
        <v>0.2</v>
      </c>
      <c r="G36" s="19" t="s">
        <v>102</v>
      </c>
    </row>
    <row r="37" spans="1:7" s="19" customFormat="1" x14ac:dyDescent="0.3">
      <c r="A37" s="31" t="s">
        <v>103</v>
      </c>
      <c r="B37" s="11">
        <v>425</v>
      </c>
      <c r="C37" s="11">
        <v>382</v>
      </c>
      <c r="D37" s="11">
        <v>402</v>
      </c>
      <c r="E37" s="11">
        <v>388.8</v>
      </c>
      <c r="F37" s="11">
        <v>360</v>
      </c>
      <c r="G37" s="19" t="s">
        <v>104</v>
      </c>
    </row>
    <row r="38" spans="1:7" ht="21" customHeight="1" x14ac:dyDescent="0.3">
      <c r="A38" s="10" t="s">
        <v>105</v>
      </c>
      <c r="B38" s="11">
        <v>5.4095767257012772</v>
      </c>
      <c r="C38" s="11">
        <v>7.4026623717315179</v>
      </c>
      <c r="D38" s="11">
        <v>3.6376442788330459</v>
      </c>
      <c r="E38" s="11">
        <v>0.15784973582092823</v>
      </c>
      <c r="F38" s="29" t="s">
        <v>106</v>
      </c>
      <c r="G38" s="13" t="s">
        <v>107</v>
      </c>
    </row>
    <row r="39" spans="1:7" ht="21" customHeight="1" x14ac:dyDescent="0.3">
      <c r="A39" s="10" t="s">
        <v>108</v>
      </c>
      <c r="B39" s="11">
        <v>24.562430604622996</v>
      </c>
      <c r="C39" s="11">
        <v>24.750814567516812</v>
      </c>
      <c r="D39" s="11">
        <v>26.309712311993714</v>
      </c>
      <c r="E39" s="11">
        <v>28.331769015573315</v>
      </c>
      <c r="F39" s="11">
        <v>25.406371540997359</v>
      </c>
      <c r="G39" s="13" t="s">
        <v>109</v>
      </c>
    </row>
    <row r="40" spans="1:7" x14ac:dyDescent="0.3">
      <c r="A40" s="10" t="s">
        <v>110</v>
      </c>
      <c r="B40" s="11">
        <v>18.054506914303019</v>
      </c>
      <c r="C40" s="11">
        <v>19.008916103558416</v>
      </c>
      <c r="D40" s="11">
        <v>16.75953143508972</v>
      </c>
      <c r="E40" s="11">
        <v>18.404122508861935</v>
      </c>
      <c r="F40" s="11">
        <v>21.243029559682473</v>
      </c>
      <c r="G40" s="13" t="s">
        <v>111</v>
      </c>
    </row>
    <row r="41" spans="1:7" x14ac:dyDescent="0.3">
      <c r="A41" s="10" t="s">
        <v>112</v>
      </c>
      <c r="B41" s="11">
        <v>62.341980417886347</v>
      </c>
      <c r="C41" s="11">
        <v>66.091721104922712</v>
      </c>
      <c r="D41" s="11">
        <v>68.366882974437928</v>
      </c>
      <c r="E41" s="11">
        <v>68.844257738816651</v>
      </c>
      <c r="F41" s="11">
        <v>69.271472147875926</v>
      </c>
      <c r="G41" s="13" t="s">
        <v>113</v>
      </c>
    </row>
    <row r="42" spans="1:7" x14ac:dyDescent="0.3">
      <c r="A42" s="32"/>
      <c r="B42" s="33"/>
      <c r="C42" s="33"/>
      <c r="D42" s="33"/>
      <c r="E42" s="33"/>
      <c r="F42" s="34"/>
      <c r="G42" s="35" t="s">
        <v>114</v>
      </c>
    </row>
    <row r="43" spans="1:7" s="14" customFormat="1" x14ac:dyDescent="0.3">
      <c r="A43" s="14" t="s">
        <v>115</v>
      </c>
      <c r="G43" s="14" t="s">
        <v>116</v>
      </c>
    </row>
  </sheetData>
  <mergeCells count="8">
    <mergeCell ref="A29:A30"/>
    <mergeCell ref="G29:G30"/>
    <mergeCell ref="A1:G1"/>
    <mergeCell ref="A2:G2"/>
    <mergeCell ref="A4:A5"/>
    <mergeCell ref="G4:G5"/>
    <mergeCell ref="A26:G26"/>
    <mergeCell ref="A27:G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opLeftCell="A7" workbookViewId="0">
      <selection activeCell="M10" sqref="M10"/>
    </sheetView>
  </sheetViews>
  <sheetFormatPr defaultRowHeight="21.75" x14ac:dyDescent="0.5"/>
  <sheetData>
    <row r="1" spans="1:13" x14ac:dyDescent="0.5">
      <c r="A1" t="s">
        <v>223</v>
      </c>
    </row>
    <row r="2" spans="1:13" x14ac:dyDescent="0.5">
      <c r="A2" t="s">
        <v>224</v>
      </c>
    </row>
    <row r="3" spans="1:13" x14ac:dyDescent="0.5">
      <c r="C3" t="s">
        <v>225</v>
      </c>
      <c r="F3" t="s">
        <v>226</v>
      </c>
      <c r="I3" t="s">
        <v>227</v>
      </c>
    </row>
    <row r="4" spans="1:13" x14ac:dyDescent="0.5">
      <c r="A4" t="s">
        <v>228</v>
      </c>
      <c r="B4" t="s">
        <v>229</v>
      </c>
      <c r="C4" t="s">
        <v>120</v>
      </c>
      <c r="D4" t="s">
        <v>126</v>
      </c>
      <c r="E4" t="s">
        <v>229</v>
      </c>
      <c r="F4" t="s">
        <v>120</v>
      </c>
      <c r="G4" t="s">
        <v>126</v>
      </c>
      <c r="H4" t="s">
        <v>229</v>
      </c>
      <c r="I4" t="s">
        <v>120</v>
      </c>
      <c r="J4" t="s">
        <v>126</v>
      </c>
    </row>
    <row r="5" spans="1:13" x14ac:dyDescent="0.5">
      <c r="A5">
        <v>0</v>
      </c>
      <c r="B5">
        <v>3149</v>
      </c>
      <c r="C5">
        <v>2926</v>
      </c>
      <c r="D5">
        <v>6075</v>
      </c>
      <c r="E5">
        <v>10117</v>
      </c>
      <c r="F5">
        <v>9547</v>
      </c>
      <c r="G5">
        <v>19664</v>
      </c>
      <c r="H5">
        <v>9563</v>
      </c>
      <c r="I5">
        <v>9013</v>
      </c>
      <c r="J5">
        <v>18576</v>
      </c>
    </row>
    <row r="6" spans="1:13" x14ac:dyDescent="0.5">
      <c r="A6" t="s">
        <v>220</v>
      </c>
      <c r="B6">
        <v>12982</v>
      </c>
      <c r="C6">
        <v>12099</v>
      </c>
      <c r="D6">
        <v>25081</v>
      </c>
      <c r="E6">
        <v>41173</v>
      </c>
      <c r="F6">
        <v>38604</v>
      </c>
      <c r="G6">
        <v>79777</v>
      </c>
      <c r="H6">
        <v>38925</v>
      </c>
      <c r="I6">
        <v>36987</v>
      </c>
      <c r="J6">
        <v>75912</v>
      </c>
    </row>
    <row r="7" spans="1:13" x14ac:dyDescent="0.5">
      <c r="A7" t="s">
        <v>219</v>
      </c>
      <c r="B7">
        <v>17028</v>
      </c>
      <c r="C7">
        <v>16001</v>
      </c>
      <c r="D7">
        <v>33029</v>
      </c>
      <c r="E7">
        <v>53638</v>
      </c>
      <c r="F7">
        <v>50410</v>
      </c>
      <c r="G7">
        <v>104048</v>
      </c>
      <c r="H7">
        <v>51211</v>
      </c>
      <c r="I7">
        <v>48461</v>
      </c>
      <c r="J7">
        <v>99672</v>
      </c>
    </row>
    <row r="8" spans="1:13" x14ac:dyDescent="0.5">
      <c r="A8" t="s">
        <v>218</v>
      </c>
      <c r="B8">
        <v>18271</v>
      </c>
      <c r="C8">
        <v>17337</v>
      </c>
      <c r="D8">
        <v>35608</v>
      </c>
      <c r="E8">
        <v>58557</v>
      </c>
      <c r="F8">
        <v>55246</v>
      </c>
      <c r="G8">
        <v>113803</v>
      </c>
      <c r="H8">
        <v>56348</v>
      </c>
      <c r="I8">
        <v>53457</v>
      </c>
      <c r="J8">
        <v>109805</v>
      </c>
    </row>
    <row r="9" spans="1:13" x14ac:dyDescent="0.5">
      <c r="A9" t="s">
        <v>146</v>
      </c>
      <c r="B9">
        <v>21362</v>
      </c>
      <c r="C9" s="36">
        <v>19751</v>
      </c>
      <c r="D9">
        <v>41113</v>
      </c>
      <c r="E9">
        <v>70722</v>
      </c>
      <c r="F9">
        <v>66931</v>
      </c>
      <c r="G9">
        <v>137653</v>
      </c>
      <c r="H9">
        <v>64026</v>
      </c>
      <c r="I9">
        <v>60714</v>
      </c>
      <c r="J9">
        <v>124740</v>
      </c>
      <c r="L9">
        <f>SUM(C9:C15)</f>
        <v>144102</v>
      </c>
    </row>
    <row r="10" spans="1:13" x14ac:dyDescent="0.5">
      <c r="A10" t="s">
        <v>147</v>
      </c>
      <c r="B10">
        <v>18341</v>
      </c>
      <c r="C10" s="36">
        <v>18510</v>
      </c>
      <c r="D10">
        <v>36851</v>
      </c>
      <c r="E10">
        <v>66045</v>
      </c>
      <c r="F10">
        <v>64673</v>
      </c>
      <c r="G10">
        <v>130718</v>
      </c>
      <c r="H10">
        <v>60554</v>
      </c>
      <c r="I10">
        <v>58075</v>
      </c>
      <c r="J10">
        <v>118629</v>
      </c>
      <c r="L10" s="56">
        <v>5214</v>
      </c>
      <c r="M10">
        <f>L10*100/L9</f>
        <v>3.6182703918058041</v>
      </c>
    </row>
    <row r="11" spans="1:13" x14ac:dyDescent="0.5">
      <c r="A11" t="s">
        <v>148</v>
      </c>
      <c r="B11">
        <v>20394</v>
      </c>
      <c r="C11" s="36">
        <v>19701</v>
      </c>
      <c r="D11">
        <v>40095</v>
      </c>
      <c r="E11">
        <v>68408</v>
      </c>
      <c r="F11">
        <v>66223</v>
      </c>
      <c r="G11">
        <v>134631</v>
      </c>
      <c r="H11">
        <v>61973</v>
      </c>
      <c r="I11">
        <v>59403</v>
      </c>
      <c r="J11">
        <v>121376</v>
      </c>
    </row>
    <row r="12" spans="1:13" x14ac:dyDescent="0.5">
      <c r="A12" t="s">
        <v>149</v>
      </c>
      <c r="B12">
        <v>22332</v>
      </c>
      <c r="C12" s="36">
        <v>21423</v>
      </c>
      <c r="D12">
        <v>43755</v>
      </c>
      <c r="E12">
        <v>73472</v>
      </c>
      <c r="F12">
        <v>71284</v>
      </c>
      <c r="G12">
        <v>144756</v>
      </c>
      <c r="H12">
        <v>68214</v>
      </c>
      <c r="I12">
        <v>66216</v>
      </c>
      <c r="J12">
        <v>134430</v>
      </c>
    </row>
    <row r="13" spans="1:13" x14ac:dyDescent="0.5">
      <c r="A13" t="s">
        <v>150</v>
      </c>
      <c r="B13">
        <v>23354</v>
      </c>
      <c r="C13" s="36">
        <v>22379</v>
      </c>
      <c r="D13">
        <v>45733</v>
      </c>
      <c r="E13">
        <v>74273</v>
      </c>
      <c r="F13">
        <v>75019</v>
      </c>
      <c r="G13">
        <v>149292</v>
      </c>
      <c r="H13">
        <v>72278</v>
      </c>
      <c r="I13">
        <v>70468</v>
      </c>
      <c r="J13">
        <v>142746</v>
      </c>
    </row>
    <row r="14" spans="1:13" x14ac:dyDescent="0.5">
      <c r="A14" t="s">
        <v>151</v>
      </c>
      <c r="B14">
        <v>23088</v>
      </c>
      <c r="C14" s="36">
        <v>22935</v>
      </c>
      <c r="D14">
        <v>46023</v>
      </c>
      <c r="E14">
        <v>79443</v>
      </c>
      <c r="F14">
        <v>82319</v>
      </c>
      <c r="G14">
        <v>161762</v>
      </c>
      <c r="H14">
        <v>70123</v>
      </c>
      <c r="I14">
        <v>71193</v>
      </c>
      <c r="J14">
        <v>141316</v>
      </c>
    </row>
    <row r="15" spans="1:13" x14ac:dyDescent="0.5">
      <c r="A15" t="s">
        <v>152</v>
      </c>
      <c r="B15">
        <v>19800</v>
      </c>
      <c r="C15" s="36">
        <v>19403</v>
      </c>
      <c r="D15">
        <v>39203</v>
      </c>
      <c r="E15">
        <v>71031</v>
      </c>
      <c r="F15">
        <v>74604</v>
      </c>
      <c r="G15">
        <v>145635</v>
      </c>
      <c r="H15">
        <v>60120</v>
      </c>
      <c r="I15">
        <v>61338</v>
      </c>
      <c r="J15">
        <v>121458</v>
      </c>
    </row>
    <row r="16" spans="1:13" x14ac:dyDescent="0.5">
      <c r="A16" t="s">
        <v>153</v>
      </c>
      <c r="B16">
        <v>15932</v>
      </c>
      <c r="C16">
        <v>16063</v>
      </c>
      <c r="D16">
        <v>31995</v>
      </c>
      <c r="E16">
        <v>59148</v>
      </c>
      <c r="F16">
        <v>62561</v>
      </c>
      <c r="G16">
        <v>121709</v>
      </c>
      <c r="H16">
        <v>48665</v>
      </c>
      <c r="I16">
        <v>50563</v>
      </c>
      <c r="J16">
        <v>99228</v>
      </c>
    </row>
    <row r="17" spans="1:10" x14ac:dyDescent="0.5">
      <c r="A17" t="s">
        <v>154</v>
      </c>
      <c r="B17">
        <v>12860</v>
      </c>
      <c r="C17">
        <v>13211</v>
      </c>
      <c r="D17">
        <v>26071</v>
      </c>
      <c r="E17">
        <v>47599</v>
      </c>
      <c r="F17">
        <v>51549</v>
      </c>
      <c r="G17">
        <v>99148</v>
      </c>
      <c r="H17">
        <v>37569</v>
      </c>
      <c r="I17">
        <v>40885</v>
      </c>
      <c r="J17">
        <v>78454</v>
      </c>
    </row>
    <row r="18" spans="1:10" x14ac:dyDescent="0.5">
      <c r="A18" t="s">
        <v>155</v>
      </c>
      <c r="B18">
        <v>9452</v>
      </c>
      <c r="C18">
        <v>10283</v>
      </c>
      <c r="D18">
        <v>19735</v>
      </c>
      <c r="E18">
        <v>37448</v>
      </c>
      <c r="F18">
        <v>41501</v>
      </c>
      <c r="G18">
        <v>78949</v>
      </c>
      <c r="H18">
        <v>28649</v>
      </c>
      <c r="I18">
        <v>31818</v>
      </c>
      <c r="J18">
        <v>60467</v>
      </c>
    </row>
    <row r="19" spans="1:10" x14ac:dyDescent="0.5">
      <c r="A19" t="s">
        <v>156</v>
      </c>
      <c r="B19">
        <v>6272</v>
      </c>
      <c r="C19">
        <v>6994</v>
      </c>
      <c r="D19">
        <v>13266</v>
      </c>
      <c r="E19">
        <v>26164</v>
      </c>
      <c r="F19">
        <v>30116</v>
      </c>
      <c r="G19">
        <v>56280</v>
      </c>
      <c r="H19">
        <v>19404</v>
      </c>
      <c r="I19">
        <v>22550</v>
      </c>
      <c r="J19">
        <v>41954</v>
      </c>
    </row>
    <row r="20" spans="1:10" x14ac:dyDescent="0.5">
      <c r="A20" t="s">
        <v>157</v>
      </c>
      <c r="B20">
        <v>4001</v>
      </c>
      <c r="C20">
        <v>4954</v>
      </c>
      <c r="D20">
        <v>8955</v>
      </c>
      <c r="E20">
        <v>18465</v>
      </c>
      <c r="F20">
        <v>22294</v>
      </c>
      <c r="G20">
        <v>40759</v>
      </c>
      <c r="H20">
        <v>12797</v>
      </c>
      <c r="I20">
        <v>15919</v>
      </c>
      <c r="J20">
        <v>28716</v>
      </c>
    </row>
    <row r="21" spans="1:10" x14ac:dyDescent="0.5">
      <c r="A21" t="s">
        <v>158</v>
      </c>
      <c r="B21">
        <v>2393</v>
      </c>
      <c r="C21">
        <v>3404</v>
      </c>
      <c r="D21">
        <v>5797</v>
      </c>
      <c r="E21">
        <v>11602</v>
      </c>
      <c r="F21">
        <v>15520</v>
      </c>
      <c r="G21">
        <v>27122</v>
      </c>
      <c r="H21">
        <v>7960</v>
      </c>
      <c r="I21">
        <v>10588</v>
      </c>
      <c r="J21">
        <v>18548</v>
      </c>
    </row>
    <row r="22" spans="1:10" x14ac:dyDescent="0.5">
      <c r="A22" t="s">
        <v>159</v>
      </c>
      <c r="B22">
        <v>1366</v>
      </c>
      <c r="C22">
        <v>2031</v>
      </c>
      <c r="D22">
        <v>3397</v>
      </c>
      <c r="E22">
        <v>6185</v>
      </c>
      <c r="F22">
        <v>9040</v>
      </c>
      <c r="G22">
        <v>15225</v>
      </c>
      <c r="H22">
        <v>4286</v>
      </c>
      <c r="I22">
        <v>6076</v>
      </c>
      <c r="J22">
        <v>10362</v>
      </c>
    </row>
    <row r="23" spans="1:10" x14ac:dyDescent="0.5">
      <c r="A23" t="s">
        <v>160</v>
      </c>
      <c r="B23">
        <v>473</v>
      </c>
      <c r="C23">
        <v>797</v>
      </c>
      <c r="D23">
        <v>1270</v>
      </c>
      <c r="E23">
        <v>2448</v>
      </c>
      <c r="F23">
        <v>3797</v>
      </c>
      <c r="G23">
        <v>6245</v>
      </c>
      <c r="H23">
        <v>1583</v>
      </c>
      <c r="I23">
        <v>2521</v>
      </c>
      <c r="J23">
        <v>4104</v>
      </c>
    </row>
    <row r="24" spans="1:10" x14ac:dyDescent="0.5">
      <c r="A24" t="s">
        <v>161</v>
      </c>
      <c r="B24">
        <v>185</v>
      </c>
      <c r="C24">
        <v>351</v>
      </c>
      <c r="D24">
        <v>536</v>
      </c>
      <c r="E24">
        <v>803</v>
      </c>
      <c r="F24">
        <v>1404</v>
      </c>
      <c r="G24">
        <v>2207</v>
      </c>
      <c r="H24">
        <v>561</v>
      </c>
      <c r="I24">
        <v>996</v>
      </c>
      <c r="J24">
        <v>1557</v>
      </c>
    </row>
    <row r="25" spans="1:10" x14ac:dyDescent="0.5">
      <c r="A25" t="s">
        <v>162</v>
      </c>
      <c r="B25">
        <v>67</v>
      </c>
      <c r="C25">
        <v>99</v>
      </c>
      <c r="D25">
        <v>166</v>
      </c>
      <c r="E25">
        <v>283</v>
      </c>
      <c r="F25">
        <v>388</v>
      </c>
      <c r="G25">
        <v>671</v>
      </c>
      <c r="H25">
        <v>208</v>
      </c>
      <c r="I25">
        <v>290</v>
      </c>
      <c r="J25">
        <v>498</v>
      </c>
    </row>
    <row r="26" spans="1:10" x14ac:dyDescent="0.5">
      <c r="A26" t="s">
        <v>230</v>
      </c>
      <c r="B26">
        <v>21</v>
      </c>
      <c r="C26">
        <v>36</v>
      </c>
      <c r="D26">
        <v>57</v>
      </c>
      <c r="E26">
        <v>162</v>
      </c>
      <c r="F26">
        <v>225</v>
      </c>
      <c r="G26">
        <v>387</v>
      </c>
      <c r="H26">
        <v>53</v>
      </c>
      <c r="I26">
        <v>102</v>
      </c>
      <c r="J26">
        <v>155</v>
      </c>
    </row>
    <row r="27" spans="1:10" x14ac:dyDescent="0.5">
      <c r="A27" t="s">
        <v>231</v>
      </c>
      <c r="B27">
        <v>253123</v>
      </c>
      <c r="C27">
        <v>250688</v>
      </c>
      <c r="D27">
        <v>503811</v>
      </c>
      <c r="E27">
        <v>877186</v>
      </c>
      <c r="F27">
        <v>893255</v>
      </c>
      <c r="G27">
        <v>1770441</v>
      </c>
      <c r="H27">
        <v>775070</v>
      </c>
      <c r="I27">
        <v>777633</v>
      </c>
      <c r="J27">
        <v>1552703</v>
      </c>
    </row>
    <row r="29" spans="1:10" x14ac:dyDescent="0.5">
      <c r="A29" t="s">
        <v>223</v>
      </c>
    </row>
    <row r="30" spans="1:10" x14ac:dyDescent="0.5">
      <c r="A30" t="s">
        <v>224</v>
      </c>
    </row>
    <row r="31" spans="1:10" x14ac:dyDescent="0.5">
      <c r="C31" t="s">
        <v>232</v>
      </c>
      <c r="F31" t="s">
        <v>233</v>
      </c>
      <c r="I31" t="s">
        <v>234</v>
      </c>
    </row>
    <row r="32" spans="1:10" x14ac:dyDescent="0.5">
      <c r="A32" t="s">
        <v>228</v>
      </c>
      <c r="B32" t="s">
        <v>229</v>
      </c>
      <c r="C32" t="s">
        <v>120</v>
      </c>
      <c r="D32" t="s">
        <v>126</v>
      </c>
      <c r="E32" t="s">
        <v>229</v>
      </c>
      <c r="F32" t="s">
        <v>120</v>
      </c>
      <c r="G32" t="s">
        <v>126</v>
      </c>
      <c r="H32" t="s">
        <v>229</v>
      </c>
      <c r="I32" t="s">
        <v>120</v>
      </c>
      <c r="J32" t="s">
        <v>126</v>
      </c>
    </row>
    <row r="33" spans="1:10" x14ac:dyDescent="0.5">
      <c r="A33">
        <v>0</v>
      </c>
      <c r="B33">
        <v>4047</v>
      </c>
      <c r="C33">
        <v>3836</v>
      </c>
      <c r="D33">
        <v>7883</v>
      </c>
      <c r="E33">
        <v>2986</v>
      </c>
      <c r="F33">
        <v>2888</v>
      </c>
      <c r="G33">
        <v>5874</v>
      </c>
      <c r="H33">
        <v>5750</v>
      </c>
      <c r="I33">
        <v>5375</v>
      </c>
      <c r="J33">
        <v>11125</v>
      </c>
    </row>
    <row r="34" spans="1:10" x14ac:dyDescent="0.5">
      <c r="A34" t="s">
        <v>235</v>
      </c>
      <c r="B34">
        <v>15649</v>
      </c>
      <c r="C34">
        <v>14977</v>
      </c>
      <c r="D34">
        <v>30626</v>
      </c>
      <c r="E34">
        <v>12493</v>
      </c>
      <c r="F34">
        <v>11702</v>
      </c>
      <c r="G34">
        <v>24195</v>
      </c>
      <c r="H34">
        <v>23559</v>
      </c>
      <c r="I34">
        <v>22233</v>
      </c>
      <c r="J34">
        <v>45792</v>
      </c>
    </row>
    <row r="35" spans="1:10" x14ac:dyDescent="0.5">
      <c r="A35" t="s">
        <v>219</v>
      </c>
      <c r="B35">
        <v>20163</v>
      </c>
      <c r="C35">
        <v>19153</v>
      </c>
      <c r="D35">
        <v>39316</v>
      </c>
      <c r="E35">
        <v>16663</v>
      </c>
      <c r="F35">
        <v>16015</v>
      </c>
      <c r="G35">
        <v>32678</v>
      </c>
      <c r="H35">
        <v>30374</v>
      </c>
      <c r="I35">
        <v>28835</v>
      </c>
      <c r="J35">
        <v>59209</v>
      </c>
    </row>
    <row r="36" spans="1:10" x14ac:dyDescent="0.5">
      <c r="A36" t="s">
        <v>218</v>
      </c>
      <c r="B36">
        <v>20534</v>
      </c>
      <c r="C36">
        <v>19299</v>
      </c>
      <c r="D36">
        <v>39833</v>
      </c>
      <c r="E36">
        <v>18902</v>
      </c>
      <c r="F36">
        <v>17928</v>
      </c>
      <c r="G36">
        <v>36830</v>
      </c>
      <c r="H36">
        <v>33026</v>
      </c>
      <c r="I36">
        <v>31398</v>
      </c>
      <c r="J36">
        <v>64424</v>
      </c>
    </row>
    <row r="37" spans="1:10" x14ac:dyDescent="0.5">
      <c r="A37" t="s">
        <v>146</v>
      </c>
      <c r="B37">
        <v>23606</v>
      </c>
      <c r="C37">
        <v>22333</v>
      </c>
      <c r="D37">
        <v>45939</v>
      </c>
      <c r="E37">
        <v>21227</v>
      </c>
      <c r="F37">
        <v>19828</v>
      </c>
      <c r="G37">
        <v>41055</v>
      </c>
      <c r="H37">
        <v>39143</v>
      </c>
      <c r="I37">
        <v>36704</v>
      </c>
      <c r="J37">
        <v>75847</v>
      </c>
    </row>
    <row r="38" spans="1:10" x14ac:dyDescent="0.5">
      <c r="A38" t="s">
        <v>147</v>
      </c>
      <c r="B38">
        <v>22516</v>
      </c>
      <c r="C38">
        <v>22522</v>
      </c>
      <c r="D38">
        <v>45038</v>
      </c>
      <c r="E38">
        <v>17839</v>
      </c>
      <c r="F38">
        <v>18262</v>
      </c>
      <c r="G38">
        <v>36101</v>
      </c>
      <c r="H38">
        <v>36660</v>
      </c>
      <c r="I38">
        <v>36705</v>
      </c>
      <c r="J38">
        <v>73365</v>
      </c>
    </row>
    <row r="39" spans="1:10" x14ac:dyDescent="0.5">
      <c r="A39" t="s">
        <v>148</v>
      </c>
      <c r="B39">
        <v>24407</v>
      </c>
      <c r="C39">
        <v>23293</v>
      </c>
      <c r="D39">
        <v>47700</v>
      </c>
      <c r="E39">
        <v>19197</v>
      </c>
      <c r="F39">
        <v>18157</v>
      </c>
      <c r="G39">
        <v>37354</v>
      </c>
      <c r="H39">
        <v>39695</v>
      </c>
      <c r="I39">
        <v>37762</v>
      </c>
      <c r="J39">
        <v>77457</v>
      </c>
    </row>
    <row r="40" spans="1:10" x14ac:dyDescent="0.5">
      <c r="A40" t="s">
        <v>149</v>
      </c>
      <c r="B40">
        <v>26057</v>
      </c>
      <c r="C40">
        <v>24796</v>
      </c>
      <c r="D40">
        <v>50853</v>
      </c>
      <c r="E40">
        <v>22608</v>
      </c>
      <c r="F40">
        <v>21448</v>
      </c>
      <c r="G40">
        <v>44056</v>
      </c>
      <c r="H40">
        <v>41639</v>
      </c>
      <c r="I40">
        <v>39465</v>
      </c>
      <c r="J40">
        <v>81104</v>
      </c>
    </row>
    <row r="41" spans="1:10" x14ac:dyDescent="0.5">
      <c r="A41" t="s">
        <v>150</v>
      </c>
      <c r="B41">
        <v>26349</v>
      </c>
      <c r="C41">
        <v>25600</v>
      </c>
      <c r="D41">
        <v>51949</v>
      </c>
      <c r="E41">
        <v>23654</v>
      </c>
      <c r="F41">
        <v>22925</v>
      </c>
      <c r="G41">
        <v>46579</v>
      </c>
      <c r="H41">
        <v>44609</v>
      </c>
      <c r="I41">
        <v>44160</v>
      </c>
      <c r="J41">
        <v>88769</v>
      </c>
    </row>
    <row r="42" spans="1:10" x14ac:dyDescent="0.5">
      <c r="A42" t="s">
        <v>151</v>
      </c>
      <c r="B42">
        <v>27741</v>
      </c>
      <c r="C42">
        <v>27273</v>
      </c>
      <c r="D42">
        <v>55014</v>
      </c>
      <c r="E42">
        <v>23394</v>
      </c>
      <c r="F42">
        <v>23407</v>
      </c>
      <c r="G42">
        <v>46801</v>
      </c>
      <c r="H42">
        <v>47248</v>
      </c>
      <c r="I42">
        <v>47472</v>
      </c>
      <c r="J42">
        <v>94720</v>
      </c>
    </row>
    <row r="43" spans="1:10" x14ac:dyDescent="0.5">
      <c r="A43" t="s">
        <v>152</v>
      </c>
      <c r="B43">
        <v>26196</v>
      </c>
      <c r="C43">
        <v>25995</v>
      </c>
      <c r="D43">
        <v>52191</v>
      </c>
      <c r="E43">
        <v>20502</v>
      </c>
      <c r="F43">
        <v>20332</v>
      </c>
      <c r="G43">
        <v>40834</v>
      </c>
      <c r="H43">
        <v>40259</v>
      </c>
      <c r="I43">
        <v>40390</v>
      </c>
      <c r="J43">
        <v>80649</v>
      </c>
    </row>
    <row r="44" spans="1:10" x14ac:dyDescent="0.5">
      <c r="A44" t="s">
        <v>153</v>
      </c>
      <c r="B44">
        <v>22262</v>
      </c>
      <c r="C44">
        <v>22075</v>
      </c>
      <c r="D44">
        <v>44337</v>
      </c>
      <c r="E44">
        <v>16887</v>
      </c>
      <c r="F44">
        <v>17506</v>
      </c>
      <c r="G44">
        <v>34393</v>
      </c>
      <c r="H44">
        <v>31456</v>
      </c>
      <c r="I44">
        <v>32646</v>
      </c>
      <c r="J44">
        <v>64102</v>
      </c>
    </row>
    <row r="45" spans="1:10" x14ac:dyDescent="0.5">
      <c r="A45" t="s">
        <v>154</v>
      </c>
      <c r="B45">
        <v>18102</v>
      </c>
      <c r="C45">
        <v>17895</v>
      </c>
      <c r="D45">
        <v>35997</v>
      </c>
      <c r="E45">
        <v>12843</v>
      </c>
      <c r="F45">
        <v>13768</v>
      </c>
      <c r="G45">
        <v>26611</v>
      </c>
      <c r="H45">
        <v>25165</v>
      </c>
      <c r="I45">
        <v>27018</v>
      </c>
      <c r="J45">
        <v>52183</v>
      </c>
    </row>
    <row r="46" spans="1:10" x14ac:dyDescent="0.5">
      <c r="A46" t="s">
        <v>155</v>
      </c>
      <c r="B46">
        <v>13391</v>
      </c>
      <c r="C46">
        <v>13386</v>
      </c>
      <c r="D46">
        <v>26777</v>
      </c>
      <c r="E46">
        <v>9207</v>
      </c>
      <c r="F46">
        <v>10292</v>
      </c>
      <c r="G46">
        <v>19499</v>
      </c>
      <c r="H46">
        <v>19422</v>
      </c>
      <c r="I46">
        <v>21793</v>
      </c>
      <c r="J46">
        <v>41215</v>
      </c>
    </row>
    <row r="47" spans="1:10" x14ac:dyDescent="0.5">
      <c r="A47" t="s">
        <v>156</v>
      </c>
      <c r="B47">
        <v>9672</v>
      </c>
      <c r="C47">
        <v>9712</v>
      </c>
      <c r="D47">
        <v>19384</v>
      </c>
      <c r="E47">
        <v>6517</v>
      </c>
      <c r="F47">
        <v>7387</v>
      </c>
      <c r="G47">
        <v>13904</v>
      </c>
      <c r="H47">
        <v>13697</v>
      </c>
      <c r="I47">
        <v>15854</v>
      </c>
      <c r="J47">
        <v>29551</v>
      </c>
    </row>
    <row r="48" spans="1:10" x14ac:dyDescent="0.5">
      <c r="A48" t="s">
        <v>157</v>
      </c>
      <c r="B48">
        <v>6700</v>
      </c>
      <c r="C48">
        <v>7292</v>
      </c>
      <c r="D48">
        <v>13992</v>
      </c>
      <c r="E48">
        <v>4685</v>
      </c>
      <c r="F48">
        <v>5618</v>
      </c>
      <c r="G48">
        <v>10303</v>
      </c>
      <c r="H48">
        <v>8578</v>
      </c>
      <c r="I48">
        <v>11330</v>
      </c>
      <c r="J48">
        <v>19908</v>
      </c>
    </row>
    <row r="49" spans="1:10" x14ac:dyDescent="0.5">
      <c r="A49" t="s">
        <v>158</v>
      </c>
      <c r="B49">
        <v>4551</v>
      </c>
      <c r="C49">
        <v>5358</v>
      </c>
      <c r="D49">
        <v>9909</v>
      </c>
      <c r="E49">
        <v>3141</v>
      </c>
      <c r="F49">
        <v>3934</v>
      </c>
      <c r="G49">
        <v>7075</v>
      </c>
      <c r="H49">
        <v>5143</v>
      </c>
      <c r="I49">
        <v>7525</v>
      </c>
      <c r="J49">
        <v>12668</v>
      </c>
    </row>
    <row r="50" spans="1:10" x14ac:dyDescent="0.5">
      <c r="A50" t="s">
        <v>159</v>
      </c>
      <c r="B50">
        <v>2843</v>
      </c>
      <c r="C50">
        <v>3495</v>
      </c>
      <c r="D50">
        <v>6338</v>
      </c>
      <c r="E50">
        <v>1803</v>
      </c>
      <c r="F50">
        <v>2336</v>
      </c>
      <c r="G50">
        <v>4139</v>
      </c>
      <c r="H50">
        <v>2873</v>
      </c>
      <c r="I50">
        <v>4363</v>
      </c>
      <c r="J50">
        <v>7236</v>
      </c>
    </row>
    <row r="51" spans="1:10" x14ac:dyDescent="0.5">
      <c r="A51" t="s">
        <v>160</v>
      </c>
      <c r="B51">
        <v>1245</v>
      </c>
      <c r="C51">
        <v>1589</v>
      </c>
      <c r="D51">
        <v>2834</v>
      </c>
      <c r="E51">
        <v>784</v>
      </c>
      <c r="F51">
        <v>965</v>
      </c>
      <c r="G51">
        <v>1749</v>
      </c>
      <c r="H51">
        <v>1100</v>
      </c>
      <c r="I51">
        <v>1727</v>
      </c>
      <c r="J51">
        <v>2827</v>
      </c>
    </row>
    <row r="52" spans="1:10" x14ac:dyDescent="0.5">
      <c r="A52" t="s">
        <v>161</v>
      </c>
      <c r="B52">
        <v>487</v>
      </c>
      <c r="C52">
        <v>565</v>
      </c>
      <c r="D52">
        <v>1052</v>
      </c>
      <c r="E52">
        <v>302</v>
      </c>
      <c r="F52">
        <v>436</v>
      </c>
      <c r="G52">
        <v>738</v>
      </c>
      <c r="H52">
        <v>362</v>
      </c>
      <c r="I52">
        <v>589</v>
      </c>
      <c r="J52">
        <v>951</v>
      </c>
    </row>
    <row r="53" spans="1:10" x14ac:dyDescent="0.5">
      <c r="A53" t="s">
        <v>162</v>
      </c>
      <c r="B53">
        <v>133</v>
      </c>
      <c r="C53">
        <v>176</v>
      </c>
      <c r="D53">
        <v>309</v>
      </c>
      <c r="E53">
        <v>113</v>
      </c>
      <c r="F53">
        <v>135</v>
      </c>
      <c r="G53">
        <v>248</v>
      </c>
      <c r="H53">
        <v>68</v>
      </c>
      <c r="I53">
        <v>140</v>
      </c>
      <c r="J53">
        <v>208</v>
      </c>
    </row>
    <row r="54" spans="1:10" x14ac:dyDescent="0.5">
      <c r="A54" t="s">
        <v>230</v>
      </c>
      <c r="B54">
        <v>37</v>
      </c>
      <c r="C54">
        <v>46</v>
      </c>
      <c r="D54">
        <v>83</v>
      </c>
      <c r="E54">
        <v>67</v>
      </c>
      <c r="F54">
        <v>72</v>
      </c>
      <c r="G54">
        <v>139</v>
      </c>
      <c r="H54">
        <v>24</v>
      </c>
      <c r="I54">
        <v>36</v>
      </c>
      <c r="J54">
        <v>60</v>
      </c>
    </row>
    <row r="55" spans="1:10" x14ac:dyDescent="0.5">
      <c r="A55" t="s">
        <v>231</v>
      </c>
      <c r="B55">
        <v>316688</v>
      </c>
      <c r="C55">
        <v>310666</v>
      </c>
      <c r="D55">
        <v>627354</v>
      </c>
      <c r="E55">
        <v>255814</v>
      </c>
      <c r="F55">
        <v>255341</v>
      </c>
      <c r="G55">
        <v>511155</v>
      </c>
      <c r="H55">
        <v>489850</v>
      </c>
      <c r="I55">
        <v>493520</v>
      </c>
      <c r="J55">
        <v>983370</v>
      </c>
    </row>
    <row r="57" spans="1:10" x14ac:dyDescent="0.5">
      <c r="A57" t="s">
        <v>223</v>
      </c>
    </row>
    <row r="58" spans="1:10" x14ac:dyDescent="0.5">
      <c r="A58" t="s">
        <v>224</v>
      </c>
    </row>
    <row r="59" spans="1:10" x14ac:dyDescent="0.5">
      <c r="C59" t="s">
        <v>236</v>
      </c>
      <c r="F59" t="s">
        <v>237</v>
      </c>
    </row>
    <row r="60" spans="1:10" x14ac:dyDescent="0.5">
      <c r="A60" t="s">
        <v>228</v>
      </c>
      <c r="B60" t="s">
        <v>229</v>
      </c>
      <c r="C60" t="s">
        <v>120</v>
      </c>
      <c r="D60" t="s">
        <v>126</v>
      </c>
      <c r="E60" t="s">
        <v>229</v>
      </c>
      <c r="F60" t="s">
        <v>120</v>
      </c>
      <c r="G60" t="s">
        <v>126</v>
      </c>
    </row>
    <row r="61" spans="1:10" x14ac:dyDescent="0.5">
      <c r="A61">
        <v>0</v>
      </c>
      <c r="B61">
        <v>7083</v>
      </c>
      <c r="C61">
        <v>6772</v>
      </c>
      <c r="D61">
        <v>13855</v>
      </c>
      <c r="E61">
        <v>42695</v>
      </c>
      <c r="F61">
        <v>40357</v>
      </c>
      <c r="G61">
        <v>83052</v>
      </c>
    </row>
    <row r="62" spans="1:10" x14ac:dyDescent="0.5">
      <c r="A62" t="s">
        <v>220</v>
      </c>
      <c r="B62">
        <v>29374</v>
      </c>
      <c r="C62">
        <v>28264</v>
      </c>
      <c r="D62">
        <v>57638</v>
      </c>
      <c r="E62">
        <v>174155</v>
      </c>
      <c r="F62">
        <v>164866</v>
      </c>
      <c r="G62">
        <v>339021</v>
      </c>
    </row>
    <row r="63" spans="1:10" x14ac:dyDescent="0.5">
      <c r="A63" t="s">
        <v>219</v>
      </c>
      <c r="B63">
        <v>39382</v>
      </c>
      <c r="C63">
        <v>37355</v>
      </c>
      <c r="D63">
        <v>76737</v>
      </c>
      <c r="E63">
        <v>228459</v>
      </c>
      <c r="F63">
        <v>216230</v>
      </c>
      <c r="G63">
        <v>444689</v>
      </c>
    </row>
    <row r="64" spans="1:10" x14ac:dyDescent="0.5">
      <c r="A64" t="s">
        <v>218</v>
      </c>
      <c r="B64">
        <v>41671</v>
      </c>
      <c r="C64">
        <v>39677</v>
      </c>
      <c r="D64">
        <v>81348</v>
      </c>
      <c r="E64">
        <v>247309</v>
      </c>
      <c r="F64">
        <v>234342</v>
      </c>
      <c r="G64">
        <v>481651</v>
      </c>
    </row>
    <row r="65" spans="1:7" x14ac:dyDescent="0.5">
      <c r="A65" t="s">
        <v>146</v>
      </c>
      <c r="B65">
        <v>45297</v>
      </c>
      <c r="C65">
        <v>43240</v>
      </c>
      <c r="D65">
        <v>88537</v>
      </c>
      <c r="E65">
        <v>285383</v>
      </c>
      <c r="F65">
        <v>269501</v>
      </c>
      <c r="G65">
        <v>554884</v>
      </c>
    </row>
    <row r="66" spans="1:7" x14ac:dyDescent="0.5">
      <c r="A66" t="s">
        <v>147</v>
      </c>
      <c r="B66">
        <v>41551</v>
      </c>
      <c r="C66">
        <v>41566</v>
      </c>
      <c r="D66">
        <v>83117</v>
      </c>
      <c r="E66">
        <v>263506</v>
      </c>
      <c r="F66">
        <v>260313</v>
      </c>
      <c r="G66">
        <v>523819</v>
      </c>
    </row>
    <row r="67" spans="1:7" x14ac:dyDescent="0.5">
      <c r="A67" t="s">
        <v>148</v>
      </c>
      <c r="B67">
        <v>46555</v>
      </c>
      <c r="C67">
        <v>45090</v>
      </c>
      <c r="D67">
        <v>91645</v>
      </c>
      <c r="E67">
        <v>280629</v>
      </c>
      <c r="F67">
        <v>269629</v>
      </c>
      <c r="G67">
        <v>550258</v>
      </c>
    </row>
    <row r="68" spans="1:7" x14ac:dyDescent="0.5">
      <c r="A68" t="s">
        <v>149</v>
      </c>
      <c r="B68">
        <v>51457</v>
      </c>
      <c r="C68">
        <v>48670</v>
      </c>
      <c r="D68">
        <v>100127</v>
      </c>
      <c r="E68">
        <v>305779</v>
      </c>
      <c r="F68">
        <v>293302</v>
      </c>
      <c r="G68">
        <v>599081</v>
      </c>
    </row>
    <row r="69" spans="1:7" x14ac:dyDescent="0.5">
      <c r="A69" t="s">
        <v>150</v>
      </c>
      <c r="B69">
        <v>53172</v>
      </c>
      <c r="C69">
        <v>51030</v>
      </c>
      <c r="D69">
        <v>104202</v>
      </c>
      <c r="E69">
        <v>317689</v>
      </c>
      <c r="F69">
        <v>311581</v>
      </c>
      <c r="G69">
        <v>629270</v>
      </c>
    </row>
    <row r="70" spans="1:7" x14ac:dyDescent="0.5">
      <c r="A70" t="s">
        <v>151</v>
      </c>
      <c r="B70">
        <v>51883</v>
      </c>
      <c r="C70">
        <v>50843</v>
      </c>
      <c r="D70">
        <v>102726</v>
      </c>
      <c r="E70">
        <v>322920</v>
      </c>
      <c r="F70">
        <v>325442</v>
      </c>
      <c r="G70">
        <v>648362</v>
      </c>
    </row>
    <row r="71" spans="1:7" x14ac:dyDescent="0.5">
      <c r="A71" t="s">
        <v>152</v>
      </c>
      <c r="B71">
        <v>42627</v>
      </c>
      <c r="C71">
        <v>42928</v>
      </c>
      <c r="D71">
        <v>85555</v>
      </c>
      <c r="E71">
        <v>280535</v>
      </c>
      <c r="F71">
        <v>284990</v>
      </c>
      <c r="G71">
        <v>565525</v>
      </c>
    </row>
    <row r="72" spans="1:7" x14ac:dyDescent="0.5">
      <c r="A72" t="s">
        <v>153</v>
      </c>
      <c r="B72">
        <v>34083</v>
      </c>
      <c r="C72">
        <v>35915</v>
      </c>
      <c r="D72">
        <v>69998</v>
      </c>
      <c r="E72">
        <v>228433</v>
      </c>
      <c r="F72">
        <v>237329</v>
      </c>
      <c r="G72">
        <v>465762</v>
      </c>
    </row>
    <row r="73" spans="1:7" x14ac:dyDescent="0.5">
      <c r="A73" t="s">
        <v>154</v>
      </c>
      <c r="B73">
        <v>26367</v>
      </c>
      <c r="C73">
        <v>28864</v>
      </c>
      <c r="D73">
        <v>55231</v>
      </c>
      <c r="E73">
        <v>180505</v>
      </c>
      <c r="F73">
        <v>193190</v>
      </c>
      <c r="G73">
        <v>373695</v>
      </c>
    </row>
    <row r="74" spans="1:7" x14ac:dyDescent="0.5">
      <c r="A74" t="s">
        <v>155</v>
      </c>
      <c r="B74">
        <v>19953</v>
      </c>
      <c r="C74">
        <v>22417</v>
      </c>
      <c r="D74">
        <v>42370</v>
      </c>
      <c r="E74">
        <v>137522</v>
      </c>
      <c r="F74">
        <v>151490</v>
      </c>
      <c r="G74">
        <v>289012</v>
      </c>
    </row>
    <row r="75" spans="1:7" x14ac:dyDescent="0.5">
      <c r="A75" t="s">
        <v>156</v>
      </c>
      <c r="B75">
        <v>13633</v>
      </c>
      <c r="C75">
        <v>15713</v>
      </c>
      <c r="D75">
        <v>29346</v>
      </c>
      <c r="E75">
        <v>95359</v>
      </c>
      <c r="F75">
        <v>108326</v>
      </c>
      <c r="G75">
        <v>203685</v>
      </c>
    </row>
    <row r="76" spans="1:7" x14ac:dyDescent="0.5">
      <c r="A76" t="s">
        <v>157</v>
      </c>
      <c r="B76">
        <v>8837</v>
      </c>
      <c r="C76">
        <v>10902</v>
      </c>
      <c r="D76">
        <v>19739</v>
      </c>
      <c r="E76">
        <v>64063</v>
      </c>
      <c r="F76">
        <v>78309</v>
      </c>
      <c r="G76">
        <v>142372</v>
      </c>
    </row>
    <row r="77" spans="1:7" x14ac:dyDescent="0.5">
      <c r="A77" t="s">
        <v>158</v>
      </c>
      <c r="B77">
        <v>5202</v>
      </c>
      <c r="C77">
        <v>7377</v>
      </c>
      <c r="D77">
        <v>12579</v>
      </c>
      <c r="E77">
        <v>39992</v>
      </c>
      <c r="F77">
        <v>53706</v>
      </c>
      <c r="G77">
        <v>93698</v>
      </c>
    </row>
    <row r="78" spans="1:7" x14ac:dyDescent="0.5">
      <c r="A78" t="s">
        <v>159</v>
      </c>
      <c r="B78">
        <v>2984</v>
      </c>
      <c r="C78">
        <v>4208</v>
      </c>
      <c r="D78">
        <v>7192</v>
      </c>
      <c r="E78">
        <v>22340</v>
      </c>
      <c r="F78">
        <v>31549</v>
      </c>
      <c r="G78">
        <v>53889</v>
      </c>
    </row>
    <row r="79" spans="1:7" x14ac:dyDescent="0.5">
      <c r="A79" t="s">
        <v>160</v>
      </c>
      <c r="B79">
        <v>1167</v>
      </c>
      <c r="C79">
        <v>1700</v>
      </c>
      <c r="D79">
        <v>2867</v>
      </c>
      <c r="E79">
        <v>8800</v>
      </c>
      <c r="F79">
        <v>13096</v>
      </c>
      <c r="G79">
        <v>21896</v>
      </c>
    </row>
    <row r="80" spans="1:7" x14ac:dyDescent="0.5">
      <c r="A80" t="s">
        <v>161</v>
      </c>
      <c r="B80">
        <v>444</v>
      </c>
      <c r="C80">
        <v>631</v>
      </c>
      <c r="D80">
        <v>1075</v>
      </c>
      <c r="E80">
        <v>3144</v>
      </c>
      <c r="F80">
        <v>4972</v>
      </c>
      <c r="G80">
        <v>8116</v>
      </c>
    </row>
    <row r="81" spans="1:7" x14ac:dyDescent="0.5">
      <c r="A81" t="s">
        <v>162</v>
      </c>
      <c r="B81">
        <v>106</v>
      </c>
      <c r="C81">
        <v>166</v>
      </c>
      <c r="D81">
        <v>272</v>
      </c>
      <c r="E81">
        <v>978</v>
      </c>
      <c r="F81">
        <v>1394</v>
      </c>
      <c r="G81">
        <v>2372</v>
      </c>
    </row>
    <row r="82" spans="1:7" x14ac:dyDescent="0.5">
      <c r="A82" t="s">
        <v>230</v>
      </c>
      <c r="B82">
        <v>47</v>
      </c>
      <c r="C82">
        <v>60</v>
      </c>
      <c r="D82">
        <v>107</v>
      </c>
      <c r="E82">
        <v>411</v>
      </c>
      <c r="F82">
        <v>577</v>
      </c>
      <c r="G82">
        <v>988</v>
      </c>
    </row>
    <row r="83" spans="1:7" x14ac:dyDescent="0.5">
      <c r="A83" t="s">
        <v>231</v>
      </c>
      <c r="B83">
        <v>562875</v>
      </c>
      <c r="C83">
        <v>563388</v>
      </c>
      <c r="D83">
        <v>1126263</v>
      </c>
      <c r="E83">
        <v>3530606</v>
      </c>
      <c r="F83">
        <v>3544491</v>
      </c>
      <c r="G83">
        <v>7075097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opLeftCell="A14" zoomScale="80" zoomScaleNormal="80" workbookViewId="0">
      <selection activeCell="J23" sqref="J23"/>
    </sheetView>
  </sheetViews>
  <sheetFormatPr defaultRowHeight="21.75" x14ac:dyDescent="0.5"/>
  <sheetData>
    <row r="1" spans="1:48" x14ac:dyDescent="0.5">
      <c r="A1" s="74" t="s">
        <v>216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x14ac:dyDescent="0.5">
      <c r="A2" s="75" t="s">
        <v>213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x14ac:dyDescent="0.5">
      <c r="A3" s="76" t="s">
        <v>207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x14ac:dyDescent="0.5">
      <c r="A4" s="76" t="s">
        <v>208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x14ac:dyDescent="0.5">
      <c r="A5" s="76" t="s">
        <v>209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x14ac:dyDescent="0.5">
      <c r="A6" s="76" t="s">
        <v>210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x14ac:dyDescent="0.5">
      <c r="A7" s="154" t="s">
        <v>143</v>
      </c>
      <c r="B7" s="154" t="s">
        <v>144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</row>
    <row r="8" spans="1:48" x14ac:dyDescent="0.5">
      <c r="A8" s="154"/>
      <c r="B8" s="154" t="s">
        <v>145</v>
      </c>
      <c r="C8" s="154"/>
      <c r="D8" s="155" t="s">
        <v>220</v>
      </c>
      <c r="E8" s="155"/>
      <c r="F8" s="155" t="s">
        <v>219</v>
      </c>
      <c r="G8" s="155"/>
      <c r="H8" s="156" t="s">
        <v>218</v>
      </c>
      <c r="I8" s="156"/>
      <c r="J8" s="154" t="s">
        <v>146</v>
      </c>
      <c r="K8" s="154"/>
      <c r="L8" s="154" t="s">
        <v>147</v>
      </c>
      <c r="M8" s="154"/>
      <c r="N8" s="154" t="s">
        <v>148</v>
      </c>
      <c r="O8" s="154"/>
      <c r="P8" s="154" t="s">
        <v>149</v>
      </c>
      <c r="Q8" s="154"/>
      <c r="R8" s="154" t="s">
        <v>150</v>
      </c>
      <c r="S8" s="154"/>
      <c r="T8" s="154" t="s">
        <v>151</v>
      </c>
      <c r="U8" s="154"/>
      <c r="V8" s="154" t="s">
        <v>152</v>
      </c>
      <c r="W8" s="154"/>
      <c r="X8" s="154" t="s">
        <v>153</v>
      </c>
      <c r="Y8" s="154"/>
      <c r="Z8" s="154" t="s">
        <v>154</v>
      </c>
      <c r="AA8" s="154"/>
      <c r="AB8" s="154" t="s">
        <v>155</v>
      </c>
      <c r="AC8" s="154"/>
      <c r="AD8" s="154" t="s">
        <v>156</v>
      </c>
      <c r="AE8" s="154"/>
      <c r="AF8" s="154" t="s">
        <v>157</v>
      </c>
      <c r="AG8" s="154"/>
      <c r="AH8" s="154" t="s">
        <v>158</v>
      </c>
      <c r="AI8" s="154"/>
      <c r="AJ8" s="154" t="s">
        <v>159</v>
      </c>
      <c r="AK8" s="154"/>
      <c r="AL8" s="154" t="s">
        <v>160</v>
      </c>
      <c r="AM8" s="154"/>
      <c r="AN8" s="154" t="s">
        <v>161</v>
      </c>
      <c r="AO8" s="154"/>
      <c r="AP8" s="154" t="s">
        <v>162</v>
      </c>
      <c r="AQ8" s="154"/>
      <c r="AR8" s="154" t="s">
        <v>163</v>
      </c>
      <c r="AS8" s="154"/>
      <c r="AT8" s="154" t="s">
        <v>126</v>
      </c>
      <c r="AU8" s="154"/>
      <c r="AV8" s="154"/>
    </row>
    <row r="9" spans="1:48" x14ac:dyDescent="0.5">
      <c r="A9" s="154"/>
      <c r="B9" s="77" t="s">
        <v>164</v>
      </c>
      <c r="C9" s="77" t="s">
        <v>165</v>
      </c>
      <c r="D9" s="77" t="s">
        <v>164</v>
      </c>
      <c r="E9" s="77" t="s">
        <v>165</v>
      </c>
      <c r="F9" s="77" t="s">
        <v>164</v>
      </c>
      <c r="G9" s="77" t="s">
        <v>165</v>
      </c>
      <c r="H9" s="77" t="s">
        <v>164</v>
      </c>
      <c r="I9" s="77" t="s">
        <v>165</v>
      </c>
      <c r="J9" s="77" t="s">
        <v>164</v>
      </c>
      <c r="K9" s="77" t="s">
        <v>165</v>
      </c>
      <c r="L9" s="77" t="s">
        <v>164</v>
      </c>
      <c r="M9" s="77" t="s">
        <v>165</v>
      </c>
      <c r="N9" s="77" t="s">
        <v>164</v>
      </c>
      <c r="O9" s="77" t="s">
        <v>165</v>
      </c>
      <c r="P9" s="77" t="s">
        <v>164</v>
      </c>
      <c r="Q9" s="77" t="s">
        <v>165</v>
      </c>
      <c r="R9" s="77" t="s">
        <v>164</v>
      </c>
      <c r="S9" s="77" t="s">
        <v>165</v>
      </c>
      <c r="T9" s="77" t="s">
        <v>164</v>
      </c>
      <c r="U9" s="77" t="s">
        <v>165</v>
      </c>
      <c r="V9" s="77" t="s">
        <v>164</v>
      </c>
      <c r="W9" s="77" t="s">
        <v>165</v>
      </c>
      <c r="X9" s="77" t="s">
        <v>164</v>
      </c>
      <c r="Y9" s="77" t="s">
        <v>165</v>
      </c>
      <c r="Z9" s="77" t="s">
        <v>164</v>
      </c>
      <c r="AA9" s="77" t="s">
        <v>165</v>
      </c>
      <c r="AB9" s="77" t="s">
        <v>164</v>
      </c>
      <c r="AC9" s="77" t="s">
        <v>165</v>
      </c>
      <c r="AD9" s="77" t="s">
        <v>164</v>
      </c>
      <c r="AE9" s="77" t="s">
        <v>165</v>
      </c>
      <c r="AF9" s="77" t="s">
        <v>164</v>
      </c>
      <c r="AG9" s="77" t="s">
        <v>165</v>
      </c>
      <c r="AH9" s="77" t="s">
        <v>164</v>
      </c>
      <c r="AI9" s="77" t="s">
        <v>165</v>
      </c>
      <c r="AJ9" s="77" t="s">
        <v>164</v>
      </c>
      <c r="AK9" s="77" t="s">
        <v>165</v>
      </c>
      <c r="AL9" s="77" t="s">
        <v>164</v>
      </c>
      <c r="AM9" s="77" t="s">
        <v>165</v>
      </c>
      <c r="AN9" s="77" t="s">
        <v>164</v>
      </c>
      <c r="AO9" s="77" t="s">
        <v>165</v>
      </c>
      <c r="AP9" s="77" t="s">
        <v>164</v>
      </c>
      <c r="AQ9" s="77" t="s">
        <v>165</v>
      </c>
      <c r="AR9" s="77" t="s">
        <v>164</v>
      </c>
      <c r="AS9" s="77" t="s">
        <v>165</v>
      </c>
      <c r="AT9" s="77" t="s">
        <v>164</v>
      </c>
      <c r="AU9" s="77" t="s">
        <v>165</v>
      </c>
      <c r="AV9" s="77" t="s">
        <v>126</v>
      </c>
    </row>
    <row r="10" spans="1:48" x14ac:dyDescent="0.5">
      <c r="A10" s="157" t="s">
        <v>143</v>
      </c>
      <c r="B10" s="157" t="s">
        <v>144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</row>
    <row r="11" spans="1:48" x14ac:dyDescent="0.5">
      <c r="A11" s="157"/>
      <c r="B11" s="157" t="s">
        <v>145</v>
      </c>
      <c r="C11" s="157"/>
      <c r="D11" s="158">
        <v>42826</v>
      </c>
      <c r="E11" s="158"/>
      <c r="F11" s="158">
        <v>42983</v>
      </c>
      <c r="G11" s="158"/>
      <c r="H11" s="159">
        <v>41913</v>
      </c>
      <c r="I11" s="159"/>
      <c r="J11" s="157" t="s">
        <v>146</v>
      </c>
      <c r="K11" s="157"/>
      <c r="L11" s="157" t="s">
        <v>147</v>
      </c>
      <c r="M11" s="157"/>
      <c r="N11" s="157" t="s">
        <v>148</v>
      </c>
      <c r="O11" s="157"/>
      <c r="P11" s="157" t="s">
        <v>149</v>
      </c>
      <c r="Q11" s="157"/>
      <c r="R11" s="157" t="s">
        <v>150</v>
      </c>
      <c r="S11" s="157"/>
      <c r="T11" s="157" t="s">
        <v>151</v>
      </c>
      <c r="U11" s="157"/>
      <c r="V11" s="157" t="s">
        <v>152</v>
      </c>
      <c r="W11" s="157"/>
      <c r="X11" s="157" t="s">
        <v>153</v>
      </c>
      <c r="Y11" s="157"/>
      <c r="Z11" s="157" t="s">
        <v>154</v>
      </c>
      <c r="AA11" s="157"/>
      <c r="AB11" s="157" t="s">
        <v>155</v>
      </c>
      <c r="AC11" s="157"/>
      <c r="AD11" s="157" t="s">
        <v>156</v>
      </c>
      <c r="AE11" s="157"/>
      <c r="AF11" s="157" t="s">
        <v>157</v>
      </c>
      <c r="AG11" s="157"/>
      <c r="AH11" s="157" t="s">
        <v>158</v>
      </c>
      <c r="AI11" s="157"/>
      <c r="AJ11" s="157" t="s">
        <v>159</v>
      </c>
      <c r="AK11" s="157"/>
      <c r="AL11" s="157" t="s">
        <v>160</v>
      </c>
      <c r="AM11" s="157"/>
      <c r="AN11" s="157" t="s">
        <v>161</v>
      </c>
      <c r="AO11" s="157"/>
      <c r="AP11" s="157" t="s">
        <v>162</v>
      </c>
      <c r="AQ11" s="157"/>
      <c r="AR11" s="157" t="s">
        <v>163</v>
      </c>
      <c r="AS11" s="157"/>
      <c r="AT11" s="157" t="s">
        <v>126</v>
      </c>
      <c r="AU11" s="157"/>
      <c r="AV11" s="157"/>
    </row>
    <row r="12" spans="1:48" x14ac:dyDescent="0.5">
      <c r="A12" s="157"/>
      <c r="B12" s="78" t="s">
        <v>164</v>
      </c>
      <c r="C12" s="78" t="s">
        <v>165</v>
      </c>
      <c r="D12" s="78" t="s">
        <v>164</v>
      </c>
      <c r="E12" s="78" t="s">
        <v>165</v>
      </c>
      <c r="F12" s="78" t="s">
        <v>164</v>
      </c>
      <c r="G12" s="78" t="s">
        <v>165</v>
      </c>
      <c r="H12" s="78" t="s">
        <v>164</v>
      </c>
      <c r="I12" s="78" t="s">
        <v>165</v>
      </c>
      <c r="J12" s="78" t="s">
        <v>164</v>
      </c>
      <c r="K12" s="78" t="s">
        <v>165</v>
      </c>
      <c r="L12" s="78" t="s">
        <v>164</v>
      </c>
      <c r="M12" s="78" t="s">
        <v>165</v>
      </c>
      <c r="N12" s="78" t="s">
        <v>164</v>
      </c>
      <c r="O12" s="78" t="s">
        <v>165</v>
      </c>
      <c r="P12" s="78" t="s">
        <v>164</v>
      </c>
      <c r="Q12" s="78" t="s">
        <v>165</v>
      </c>
      <c r="R12" s="78" t="s">
        <v>164</v>
      </c>
      <c r="S12" s="78" t="s">
        <v>165</v>
      </c>
      <c r="T12" s="78" t="s">
        <v>164</v>
      </c>
      <c r="U12" s="78" t="s">
        <v>165</v>
      </c>
      <c r="V12" s="78" t="s">
        <v>164</v>
      </c>
      <c r="W12" s="78" t="s">
        <v>165</v>
      </c>
      <c r="X12" s="78" t="s">
        <v>164</v>
      </c>
      <c r="Y12" s="78" t="s">
        <v>165</v>
      </c>
      <c r="Z12" s="78" t="s">
        <v>164</v>
      </c>
      <c r="AA12" s="78" t="s">
        <v>165</v>
      </c>
      <c r="AB12" s="78" t="s">
        <v>164</v>
      </c>
      <c r="AC12" s="78" t="s">
        <v>165</v>
      </c>
      <c r="AD12" s="78" t="s">
        <v>164</v>
      </c>
      <c r="AE12" s="78" t="s">
        <v>165</v>
      </c>
      <c r="AF12" s="78" t="s">
        <v>164</v>
      </c>
      <c r="AG12" s="78" t="s">
        <v>165</v>
      </c>
      <c r="AH12" s="78" t="s">
        <v>164</v>
      </c>
      <c r="AI12" s="78" t="s">
        <v>165</v>
      </c>
      <c r="AJ12" s="78" t="s">
        <v>164</v>
      </c>
      <c r="AK12" s="78" t="s">
        <v>165</v>
      </c>
      <c r="AL12" s="78" t="s">
        <v>164</v>
      </c>
      <c r="AM12" s="78" t="s">
        <v>165</v>
      </c>
      <c r="AN12" s="78" t="s">
        <v>164</v>
      </c>
      <c r="AO12" s="78" t="s">
        <v>165</v>
      </c>
      <c r="AP12" s="78" t="s">
        <v>164</v>
      </c>
      <c r="AQ12" s="78" t="s">
        <v>165</v>
      </c>
      <c r="AR12" s="78" t="s">
        <v>164</v>
      </c>
      <c r="AS12" s="78" t="s">
        <v>165</v>
      </c>
      <c r="AT12" s="78" t="s">
        <v>164</v>
      </c>
      <c r="AU12" s="78" t="s">
        <v>165</v>
      </c>
      <c r="AV12" s="78" t="s">
        <v>126</v>
      </c>
    </row>
    <row r="13" spans="1:48" x14ac:dyDescent="0.5">
      <c r="A13" s="79" t="s">
        <v>126</v>
      </c>
      <c r="B13" s="80">
        <v>2786</v>
      </c>
      <c r="C13" s="80">
        <v>2604</v>
      </c>
      <c r="D13" s="80">
        <v>11108</v>
      </c>
      <c r="E13" s="80">
        <v>10310</v>
      </c>
      <c r="F13" s="80">
        <v>15969</v>
      </c>
      <c r="G13" s="80">
        <v>15040</v>
      </c>
      <c r="H13" s="80">
        <v>16542</v>
      </c>
      <c r="I13" s="80">
        <v>15972</v>
      </c>
      <c r="J13" s="80">
        <v>17444</v>
      </c>
      <c r="K13" s="80">
        <v>16847</v>
      </c>
      <c r="L13" s="80">
        <v>13823</v>
      </c>
      <c r="M13" s="80">
        <v>13782</v>
      </c>
      <c r="N13" s="80">
        <v>12942</v>
      </c>
      <c r="O13" s="80">
        <v>13048</v>
      </c>
      <c r="P13" s="80">
        <v>14344</v>
      </c>
      <c r="Q13" s="80">
        <v>14226</v>
      </c>
      <c r="R13" s="80">
        <v>16424</v>
      </c>
      <c r="S13" s="80">
        <v>16292</v>
      </c>
      <c r="T13" s="80">
        <v>17286</v>
      </c>
      <c r="U13" s="80">
        <v>17681</v>
      </c>
      <c r="V13" s="80">
        <v>16559</v>
      </c>
      <c r="W13" s="80">
        <v>16749</v>
      </c>
      <c r="X13" s="80">
        <v>13630</v>
      </c>
      <c r="Y13" s="80">
        <v>14305</v>
      </c>
      <c r="Z13" s="80">
        <v>11403</v>
      </c>
      <c r="AA13" s="80">
        <v>12026</v>
      </c>
      <c r="AB13" s="80">
        <v>8556</v>
      </c>
      <c r="AC13" s="80">
        <v>9600</v>
      </c>
      <c r="AD13" s="80">
        <v>5705</v>
      </c>
      <c r="AE13" s="80">
        <v>6657</v>
      </c>
      <c r="AF13" s="80">
        <v>3641</v>
      </c>
      <c r="AG13" s="80">
        <v>4651</v>
      </c>
      <c r="AH13" s="80">
        <v>1982</v>
      </c>
      <c r="AI13" s="80">
        <v>2858</v>
      </c>
      <c r="AJ13" s="81">
        <v>937</v>
      </c>
      <c r="AK13" s="80">
        <v>1659</v>
      </c>
      <c r="AL13" s="81">
        <v>328</v>
      </c>
      <c r="AM13" s="81">
        <v>581</v>
      </c>
      <c r="AN13" s="81">
        <v>86</v>
      </c>
      <c r="AO13" s="81">
        <v>207</v>
      </c>
      <c r="AP13" s="81">
        <v>25</v>
      </c>
      <c r="AQ13" s="81">
        <v>57</v>
      </c>
      <c r="AR13" s="81">
        <v>13</v>
      </c>
      <c r="AS13" s="81">
        <v>27</v>
      </c>
      <c r="AT13" s="82">
        <v>201533</v>
      </c>
      <c r="AU13" s="82">
        <v>205179</v>
      </c>
      <c r="AV13" s="82">
        <v>406712</v>
      </c>
    </row>
    <row r="14" spans="1:48" ht="56.25" x14ac:dyDescent="0.5">
      <c r="A14" s="83" t="s">
        <v>166</v>
      </c>
      <c r="B14" s="84">
        <v>683</v>
      </c>
      <c r="C14" s="84">
        <v>661</v>
      </c>
      <c r="D14" s="85">
        <v>2790</v>
      </c>
      <c r="E14" s="85">
        <v>2659</v>
      </c>
      <c r="F14" s="85">
        <v>4164</v>
      </c>
      <c r="G14" s="85">
        <v>3805</v>
      </c>
      <c r="H14" s="85">
        <v>4177</v>
      </c>
      <c r="I14" s="85">
        <v>4051</v>
      </c>
      <c r="J14" s="85">
        <v>4836</v>
      </c>
      <c r="K14" s="85">
        <v>4663</v>
      </c>
      <c r="L14" s="85">
        <v>3991</v>
      </c>
      <c r="M14" s="85">
        <v>4089</v>
      </c>
      <c r="N14" s="85">
        <v>3710</v>
      </c>
      <c r="O14" s="85">
        <v>3804</v>
      </c>
      <c r="P14" s="85">
        <v>4319</v>
      </c>
      <c r="Q14" s="85">
        <v>4166</v>
      </c>
      <c r="R14" s="85">
        <v>4876</v>
      </c>
      <c r="S14" s="85">
        <v>4656</v>
      </c>
      <c r="T14" s="85">
        <v>5030</v>
      </c>
      <c r="U14" s="85">
        <v>4902</v>
      </c>
      <c r="V14" s="85">
        <v>4608</v>
      </c>
      <c r="W14" s="85">
        <v>4483</v>
      </c>
      <c r="X14" s="85">
        <v>3646</v>
      </c>
      <c r="Y14" s="85">
        <v>3834</v>
      </c>
      <c r="Z14" s="85">
        <v>3070</v>
      </c>
      <c r="AA14" s="85">
        <v>3272</v>
      </c>
      <c r="AB14" s="85">
        <v>2263</v>
      </c>
      <c r="AC14" s="85">
        <v>2579</v>
      </c>
      <c r="AD14" s="85">
        <v>1490</v>
      </c>
      <c r="AE14" s="85">
        <v>1824</v>
      </c>
      <c r="AF14" s="85">
        <v>1072</v>
      </c>
      <c r="AG14" s="85">
        <v>1393</v>
      </c>
      <c r="AH14" s="84">
        <v>546</v>
      </c>
      <c r="AI14" s="84">
        <v>720</v>
      </c>
      <c r="AJ14" s="84">
        <v>233</v>
      </c>
      <c r="AK14" s="84">
        <v>431</v>
      </c>
      <c r="AL14" s="84">
        <v>77</v>
      </c>
      <c r="AM14" s="84">
        <v>173</v>
      </c>
      <c r="AN14" s="84">
        <v>22</v>
      </c>
      <c r="AO14" s="84">
        <v>58</v>
      </c>
      <c r="AP14" s="84">
        <v>9</v>
      </c>
      <c r="AQ14" s="84">
        <v>24</v>
      </c>
      <c r="AR14" s="84">
        <v>2</v>
      </c>
      <c r="AS14" s="84">
        <v>3</v>
      </c>
      <c r="AT14" s="86">
        <v>55614</v>
      </c>
      <c r="AU14" s="86">
        <v>56250</v>
      </c>
      <c r="AV14" s="86">
        <v>111864</v>
      </c>
    </row>
    <row r="15" spans="1:48" x14ac:dyDescent="0.5">
      <c r="A15" s="83" t="s">
        <v>167</v>
      </c>
      <c r="B15" s="84">
        <v>559</v>
      </c>
      <c r="C15" s="84">
        <v>491</v>
      </c>
      <c r="D15" s="85">
        <v>2048</v>
      </c>
      <c r="E15" s="85">
        <v>1914</v>
      </c>
      <c r="F15" s="85">
        <v>2798</v>
      </c>
      <c r="G15" s="85">
        <v>2707</v>
      </c>
      <c r="H15" s="85">
        <v>3090</v>
      </c>
      <c r="I15" s="85">
        <v>2992</v>
      </c>
      <c r="J15" s="85">
        <v>3556</v>
      </c>
      <c r="K15" s="85">
        <v>3461</v>
      </c>
      <c r="L15" s="85">
        <v>3019</v>
      </c>
      <c r="M15" s="85">
        <v>2893</v>
      </c>
      <c r="N15" s="85">
        <v>2730</v>
      </c>
      <c r="O15" s="85">
        <v>2646</v>
      </c>
      <c r="P15" s="85">
        <v>3010</v>
      </c>
      <c r="Q15" s="85">
        <v>2940</v>
      </c>
      <c r="R15" s="85">
        <v>3517</v>
      </c>
      <c r="S15" s="85">
        <v>3368</v>
      </c>
      <c r="T15" s="85">
        <v>3451</v>
      </c>
      <c r="U15" s="85">
        <v>3505</v>
      </c>
      <c r="V15" s="85">
        <v>3311</v>
      </c>
      <c r="W15" s="85">
        <v>3273</v>
      </c>
      <c r="X15" s="85">
        <v>2599</v>
      </c>
      <c r="Y15" s="85">
        <v>2790</v>
      </c>
      <c r="Z15" s="85">
        <v>2190</v>
      </c>
      <c r="AA15" s="85">
        <v>2285</v>
      </c>
      <c r="AB15" s="85">
        <v>1673</v>
      </c>
      <c r="AC15" s="85">
        <v>1753</v>
      </c>
      <c r="AD15" s="85">
        <v>1075</v>
      </c>
      <c r="AE15" s="85">
        <v>1284</v>
      </c>
      <c r="AF15" s="84">
        <v>669</v>
      </c>
      <c r="AG15" s="84">
        <v>791</v>
      </c>
      <c r="AH15" s="84">
        <v>402</v>
      </c>
      <c r="AI15" s="84">
        <v>516</v>
      </c>
      <c r="AJ15" s="84">
        <v>178</v>
      </c>
      <c r="AK15" s="84">
        <v>294</v>
      </c>
      <c r="AL15" s="84">
        <v>65</v>
      </c>
      <c r="AM15" s="84">
        <v>108</v>
      </c>
      <c r="AN15" s="84">
        <v>18</v>
      </c>
      <c r="AO15" s="84">
        <v>44</v>
      </c>
      <c r="AP15" s="84">
        <v>6</v>
      </c>
      <c r="AQ15" s="84">
        <v>11</v>
      </c>
      <c r="AR15" s="84">
        <v>6</v>
      </c>
      <c r="AS15" s="84">
        <v>11</v>
      </c>
      <c r="AT15" s="86">
        <v>39970</v>
      </c>
      <c r="AU15" s="86">
        <v>40077</v>
      </c>
      <c r="AV15" s="86">
        <v>80047</v>
      </c>
    </row>
    <row r="16" spans="1:48" x14ac:dyDescent="0.5">
      <c r="A16" s="83" t="s">
        <v>168</v>
      </c>
      <c r="B16" s="84">
        <v>371</v>
      </c>
      <c r="C16" s="84">
        <v>352</v>
      </c>
      <c r="D16" s="85">
        <v>1420</v>
      </c>
      <c r="E16" s="85">
        <v>1395</v>
      </c>
      <c r="F16" s="85">
        <v>2022</v>
      </c>
      <c r="G16" s="85">
        <v>1931</v>
      </c>
      <c r="H16" s="85">
        <v>2147</v>
      </c>
      <c r="I16" s="85">
        <v>1994</v>
      </c>
      <c r="J16" s="85">
        <v>2165</v>
      </c>
      <c r="K16" s="85">
        <v>2011</v>
      </c>
      <c r="L16" s="85">
        <v>1468</v>
      </c>
      <c r="M16" s="85">
        <v>1406</v>
      </c>
      <c r="N16" s="85">
        <v>1390</v>
      </c>
      <c r="O16" s="85">
        <v>1454</v>
      </c>
      <c r="P16" s="85">
        <v>1294</v>
      </c>
      <c r="Q16" s="85">
        <v>1313</v>
      </c>
      <c r="R16" s="85">
        <v>1528</v>
      </c>
      <c r="S16" s="85">
        <v>1666</v>
      </c>
      <c r="T16" s="85">
        <v>1808</v>
      </c>
      <c r="U16" s="85">
        <v>1994</v>
      </c>
      <c r="V16" s="85">
        <v>1912</v>
      </c>
      <c r="W16" s="85">
        <v>2080</v>
      </c>
      <c r="X16" s="85">
        <v>1663</v>
      </c>
      <c r="Y16" s="85">
        <v>1814</v>
      </c>
      <c r="Z16" s="85">
        <v>1458</v>
      </c>
      <c r="AA16" s="85">
        <v>1580</v>
      </c>
      <c r="AB16" s="85">
        <v>1235</v>
      </c>
      <c r="AC16" s="85">
        <v>1358</v>
      </c>
      <c r="AD16" s="84">
        <v>830</v>
      </c>
      <c r="AE16" s="84">
        <v>922</v>
      </c>
      <c r="AF16" s="84">
        <v>538</v>
      </c>
      <c r="AG16" s="84">
        <v>616</v>
      </c>
      <c r="AH16" s="84">
        <v>272</v>
      </c>
      <c r="AI16" s="84">
        <v>475</v>
      </c>
      <c r="AJ16" s="84">
        <v>154</v>
      </c>
      <c r="AK16" s="84">
        <v>258</v>
      </c>
      <c r="AL16" s="84">
        <v>58</v>
      </c>
      <c r="AM16" s="84">
        <v>93</v>
      </c>
      <c r="AN16" s="84">
        <v>15</v>
      </c>
      <c r="AO16" s="84">
        <v>30</v>
      </c>
      <c r="AP16" s="84">
        <v>5</v>
      </c>
      <c r="AQ16" s="84">
        <v>5</v>
      </c>
      <c r="AR16" s="84">
        <v>1</v>
      </c>
      <c r="AS16" s="84">
        <v>5</v>
      </c>
      <c r="AT16" s="86">
        <v>23754</v>
      </c>
      <c r="AU16" s="86">
        <v>24752</v>
      </c>
      <c r="AV16" s="86">
        <v>48506</v>
      </c>
    </row>
    <row r="17" spans="1:48" ht="37.5" x14ac:dyDescent="0.5">
      <c r="A17" s="83" t="s">
        <v>169</v>
      </c>
      <c r="B17" s="84">
        <v>619</v>
      </c>
      <c r="C17" s="84">
        <v>576</v>
      </c>
      <c r="D17" s="85">
        <v>2525</v>
      </c>
      <c r="E17" s="85">
        <v>2185</v>
      </c>
      <c r="F17" s="85">
        <v>3743</v>
      </c>
      <c r="G17" s="85">
        <v>3464</v>
      </c>
      <c r="H17" s="85">
        <v>3882</v>
      </c>
      <c r="I17" s="85">
        <v>3706</v>
      </c>
      <c r="J17" s="85">
        <v>3909</v>
      </c>
      <c r="K17" s="85">
        <v>3733</v>
      </c>
      <c r="L17" s="85">
        <v>3285</v>
      </c>
      <c r="M17" s="85">
        <v>3192</v>
      </c>
      <c r="N17" s="85">
        <v>3147</v>
      </c>
      <c r="O17" s="85">
        <v>3133</v>
      </c>
      <c r="P17" s="85">
        <v>3651</v>
      </c>
      <c r="Q17" s="85">
        <v>3409</v>
      </c>
      <c r="R17" s="85">
        <v>4031</v>
      </c>
      <c r="S17" s="85">
        <v>3799</v>
      </c>
      <c r="T17" s="85">
        <v>4075</v>
      </c>
      <c r="U17" s="85">
        <v>4077</v>
      </c>
      <c r="V17" s="85">
        <v>3857</v>
      </c>
      <c r="W17" s="85">
        <v>3697</v>
      </c>
      <c r="X17" s="85">
        <v>3156</v>
      </c>
      <c r="Y17" s="85">
        <v>3130</v>
      </c>
      <c r="Z17" s="85">
        <v>2540</v>
      </c>
      <c r="AA17" s="85">
        <v>2642</v>
      </c>
      <c r="AB17" s="85">
        <v>1831</v>
      </c>
      <c r="AC17" s="85">
        <v>2144</v>
      </c>
      <c r="AD17" s="85">
        <v>1317</v>
      </c>
      <c r="AE17" s="85">
        <v>1469</v>
      </c>
      <c r="AF17" s="84">
        <v>744</v>
      </c>
      <c r="AG17" s="85">
        <v>1016</v>
      </c>
      <c r="AH17" s="84">
        <v>424</v>
      </c>
      <c r="AI17" s="84">
        <v>618</v>
      </c>
      <c r="AJ17" s="84">
        <v>185</v>
      </c>
      <c r="AK17" s="84">
        <v>342</v>
      </c>
      <c r="AL17" s="84">
        <v>61</v>
      </c>
      <c r="AM17" s="84">
        <v>95</v>
      </c>
      <c r="AN17" s="84">
        <v>15</v>
      </c>
      <c r="AO17" s="84">
        <v>36</v>
      </c>
      <c r="AP17" s="84">
        <v>4</v>
      </c>
      <c r="AQ17" s="84">
        <v>11</v>
      </c>
      <c r="AR17" s="84">
        <v>0</v>
      </c>
      <c r="AS17" s="84">
        <v>6</v>
      </c>
      <c r="AT17" s="86">
        <v>47001</v>
      </c>
      <c r="AU17" s="86">
        <v>46480</v>
      </c>
      <c r="AV17" s="86">
        <v>93481</v>
      </c>
    </row>
    <row r="18" spans="1:48" ht="37.5" x14ac:dyDescent="0.5">
      <c r="A18" s="83" t="s">
        <v>170</v>
      </c>
      <c r="B18" s="84">
        <v>352</v>
      </c>
      <c r="C18" s="84">
        <v>348</v>
      </c>
      <c r="D18" s="85">
        <v>1526</v>
      </c>
      <c r="E18" s="85">
        <v>1457</v>
      </c>
      <c r="F18" s="85">
        <v>2216</v>
      </c>
      <c r="G18" s="85">
        <v>2149</v>
      </c>
      <c r="H18" s="85">
        <v>2216</v>
      </c>
      <c r="I18" s="85">
        <v>2240</v>
      </c>
      <c r="J18" s="85">
        <v>2051</v>
      </c>
      <c r="K18" s="85">
        <v>2019</v>
      </c>
      <c r="L18" s="85">
        <v>1387</v>
      </c>
      <c r="M18" s="85">
        <v>1443</v>
      </c>
      <c r="N18" s="85">
        <v>1381</v>
      </c>
      <c r="O18" s="85">
        <v>1355</v>
      </c>
      <c r="P18" s="85">
        <v>1486</v>
      </c>
      <c r="Q18" s="85">
        <v>1653</v>
      </c>
      <c r="R18" s="85">
        <v>1695</v>
      </c>
      <c r="S18" s="85">
        <v>1915</v>
      </c>
      <c r="T18" s="85">
        <v>1942</v>
      </c>
      <c r="U18" s="85">
        <v>2140</v>
      </c>
      <c r="V18" s="85">
        <v>1898</v>
      </c>
      <c r="W18" s="85">
        <v>2059</v>
      </c>
      <c r="X18" s="85">
        <v>1630</v>
      </c>
      <c r="Y18" s="85">
        <v>1703</v>
      </c>
      <c r="Z18" s="85">
        <v>1334</v>
      </c>
      <c r="AA18" s="85">
        <v>1395</v>
      </c>
      <c r="AB18" s="84">
        <v>943</v>
      </c>
      <c r="AC18" s="85">
        <v>1066</v>
      </c>
      <c r="AD18" s="84">
        <v>579</v>
      </c>
      <c r="AE18" s="84">
        <v>708</v>
      </c>
      <c r="AF18" s="84">
        <v>384</v>
      </c>
      <c r="AG18" s="84">
        <v>496</v>
      </c>
      <c r="AH18" s="84">
        <v>215</v>
      </c>
      <c r="AI18" s="84">
        <v>335</v>
      </c>
      <c r="AJ18" s="84">
        <v>123</v>
      </c>
      <c r="AK18" s="84">
        <v>208</v>
      </c>
      <c r="AL18" s="84">
        <v>46</v>
      </c>
      <c r="AM18" s="84">
        <v>64</v>
      </c>
      <c r="AN18" s="84">
        <v>11</v>
      </c>
      <c r="AO18" s="84">
        <v>24</v>
      </c>
      <c r="AP18" s="84">
        <v>1</v>
      </c>
      <c r="AQ18" s="84">
        <v>4</v>
      </c>
      <c r="AR18" s="84">
        <v>4</v>
      </c>
      <c r="AS18" s="84">
        <v>2</v>
      </c>
      <c r="AT18" s="86">
        <v>23420</v>
      </c>
      <c r="AU18" s="86">
        <v>24783</v>
      </c>
      <c r="AV18" s="86">
        <v>48203</v>
      </c>
    </row>
    <row r="19" spans="1:48" x14ac:dyDescent="0.5">
      <c r="A19" s="83" t="s">
        <v>171</v>
      </c>
      <c r="B19" s="84">
        <v>202</v>
      </c>
      <c r="C19" s="84">
        <v>176</v>
      </c>
      <c r="D19" s="84">
        <v>799</v>
      </c>
      <c r="E19" s="84">
        <v>700</v>
      </c>
      <c r="F19" s="85">
        <v>1026</v>
      </c>
      <c r="G19" s="84">
        <v>984</v>
      </c>
      <c r="H19" s="85">
        <v>1030</v>
      </c>
      <c r="I19" s="84">
        <v>989</v>
      </c>
      <c r="J19" s="84">
        <v>927</v>
      </c>
      <c r="K19" s="84">
        <v>960</v>
      </c>
      <c r="L19" s="84">
        <v>673</v>
      </c>
      <c r="M19" s="84">
        <v>759</v>
      </c>
      <c r="N19" s="84">
        <v>584</v>
      </c>
      <c r="O19" s="84">
        <v>656</v>
      </c>
      <c r="P19" s="84">
        <v>584</v>
      </c>
      <c r="Q19" s="84">
        <v>745</v>
      </c>
      <c r="R19" s="84">
        <v>777</v>
      </c>
      <c r="S19" s="84">
        <v>888</v>
      </c>
      <c r="T19" s="84">
        <v>980</v>
      </c>
      <c r="U19" s="85">
        <v>1063</v>
      </c>
      <c r="V19" s="84">
        <v>973</v>
      </c>
      <c r="W19" s="85">
        <v>1157</v>
      </c>
      <c r="X19" s="84">
        <v>936</v>
      </c>
      <c r="Y19" s="85">
        <v>1034</v>
      </c>
      <c r="Z19" s="84">
        <v>811</v>
      </c>
      <c r="AA19" s="84">
        <v>852</v>
      </c>
      <c r="AB19" s="84">
        <v>611</v>
      </c>
      <c r="AC19" s="84">
        <v>700</v>
      </c>
      <c r="AD19" s="84">
        <v>414</v>
      </c>
      <c r="AE19" s="84">
        <v>450</v>
      </c>
      <c r="AF19" s="84">
        <v>234</v>
      </c>
      <c r="AG19" s="84">
        <v>339</v>
      </c>
      <c r="AH19" s="84">
        <v>123</v>
      </c>
      <c r="AI19" s="84">
        <v>194</v>
      </c>
      <c r="AJ19" s="84">
        <v>64</v>
      </c>
      <c r="AK19" s="84">
        <v>126</v>
      </c>
      <c r="AL19" s="84">
        <v>21</v>
      </c>
      <c r="AM19" s="84">
        <v>48</v>
      </c>
      <c r="AN19" s="84">
        <v>5</v>
      </c>
      <c r="AO19" s="84">
        <v>15</v>
      </c>
      <c r="AP19" s="84">
        <v>0</v>
      </c>
      <c r="AQ19" s="84">
        <v>2</v>
      </c>
      <c r="AR19" s="84">
        <v>0</v>
      </c>
      <c r="AS19" s="84">
        <v>0</v>
      </c>
      <c r="AT19" s="86">
        <v>11774</v>
      </c>
      <c r="AU19" s="86">
        <v>12837</v>
      </c>
      <c r="AV19" s="86">
        <v>24611</v>
      </c>
    </row>
    <row r="20" spans="1:48" x14ac:dyDescent="0.5">
      <c r="A20" s="87" t="s">
        <v>126</v>
      </c>
      <c r="B20" s="88">
        <v>2786</v>
      </c>
      <c r="C20" s="88">
        <v>2604</v>
      </c>
      <c r="D20" s="88">
        <v>11108</v>
      </c>
      <c r="E20" s="88">
        <v>10310</v>
      </c>
      <c r="F20" s="88">
        <v>15969</v>
      </c>
      <c r="G20" s="88">
        <v>15040</v>
      </c>
      <c r="H20" s="88">
        <v>16542</v>
      </c>
      <c r="I20" s="88">
        <v>15972</v>
      </c>
      <c r="J20" s="88">
        <v>17444</v>
      </c>
      <c r="K20" s="88">
        <v>16847</v>
      </c>
      <c r="L20" s="88">
        <v>13823</v>
      </c>
      <c r="M20" s="88">
        <v>13782</v>
      </c>
      <c r="N20" s="88">
        <v>12942</v>
      </c>
      <c r="O20" s="88">
        <v>13048</v>
      </c>
      <c r="P20" s="88">
        <v>14344</v>
      </c>
      <c r="Q20" s="88">
        <v>14226</v>
      </c>
      <c r="R20" s="88">
        <v>16424</v>
      </c>
      <c r="S20" s="88">
        <v>16292</v>
      </c>
      <c r="T20" s="88">
        <v>17286</v>
      </c>
      <c r="U20" s="88">
        <v>17681</v>
      </c>
      <c r="V20" s="88">
        <v>16559</v>
      </c>
      <c r="W20" s="88">
        <v>16749</v>
      </c>
      <c r="X20" s="88">
        <v>13630</v>
      </c>
      <c r="Y20" s="88">
        <v>14305</v>
      </c>
      <c r="Z20" s="88">
        <v>11403</v>
      </c>
      <c r="AA20" s="88">
        <v>12026</v>
      </c>
      <c r="AB20" s="88">
        <v>8556</v>
      </c>
      <c r="AC20" s="88">
        <v>9600</v>
      </c>
      <c r="AD20" s="88">
        <v>5705</v>
      </c>
      <c r="AE20" s="88">
        <v>6657</v>
      </c>
      <c r="AF20" s="88">
        <v>3641</v>
      </c>
      <c r="AG20" s="88">
        <v>4651</v>
      </c>
      <c r="AH20" s="88">
        <v>1982</v>
      </c>
      <c r="AI20" s="88">
        <v>2858</v>
      </c>
      <c r="AJ20" s="89">
        <v>937</v>
      </c>
      <c r="AK20" s="88">
        <v>1659</v>
      </c>
      <c r="AL20" s="89">
        <v>328</v>
      </c>
      <c r="AM20" s="89">
        <v>581</v>
      </c>
      <c r="AN20" s="89">
        <v>86</v>
      </c>
      <c r="AO20" s="89">
        <v>207</v>
      </c>
      <c r="AP20" s="89">
        <v>25</v>
      </c>
      <c r="AQ20" s="89">
        <v>57</v>
      </c>
      <c r="AR20" s="89">
        <v>13</v>
      </c>
      <c r="AS20" s="89">
        <v>27</v>
      </c>
      <c r="AT20" s="90">
        <v>201533</v>
      </c>
      <c r="AU20" s="90">
        <v>205179</v>
      </c>
      <c r="AV20" s="90">
        <v>406712</v>
      </c>
    </row>
    <row r="21" spans="1:48" x14ac:dyDescent="0.5">
      <c r="A21" s="160" t="s">
        <v>143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x14ac:dyDescent="0.5">
      <c r="A22" s="160"/>
      <c r="B22" s="1"/>
      <c r="C22" s="1"/>
      <c r="D22" s="1"/>
      <c r="E22" s="1"/>
      <c r="F22" s="1">
        <v>2556</v>
      </c>
      <c r="G22" s="1">
        <v>4892</v>
      </c>
      <c r="H22" s="1"/>
      <c r="I22" s="1"/>
      <c r="J22" s="112">
        <f>SUM(K20,M20,O20,Q20,S20,U20,W20)</f>
        <v>108625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x14ac:dyDescent="0.5">
      <c r="A23" s="160"/>
      <c r="B23" s="1"/>
      <c r="C23" s="1"/>
      <c r="D23" s="1"/>
      <c r="E23" s="1"/>
      <c r="F23" s="1"/>
      <c r="G23" s="1"/>
      <c r="H23" s="1"/>
      <c r="I23" s="1"/>
      <c r="J23" s="1">
        <f>G22*100/J22</f>
        <v>4.5035673187571925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x14ac:dyDescent="0.5">
      <c r="A24" s="15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x14ac:dyDescent="0.5">
      <c r="A25" s="15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x14ac:dyDescent="0.5">
      <c r="A26" s="15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56.25" x14ac:dyDescent="0.5">
      <c r="A27" s="91" t="s">
        <v>166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x14ac:dyDescent="0.5">
      <c r="A28" s="91" t="s">
        <v>167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x14ac:dyDescent="0.5">
      <c r="A29" s="91" t="s">
        <v>168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37.5" x14ac:dyDescent="0.5">
      <c r="A30" s="91" t="s">
        <v>169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37.5" x14ac:dyDescent="0.5">
      <c r="A31" s="91" t="s">
        <v>170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x14ac:dyDescent="0.5">
      <c r="A32" s="91" t="s">
        <v>171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x14ac:dyDescent="0.5">
      <c r="A33" s="92" t="s">
        <v>126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x14ac:dyDescent="0.5">
      <c r="A34" s="93" t="s">
        <v>211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x14ac:dyDescent="0.5">
      <c r="A35" s="93" t="s">
        <v>217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</sheetData>
  <mergeCells count="52">
    <mergeCell ref="A21:A23"/>
    <mergeCell ref="A24:A26"/>
    <mergeCell ref="AJ11:AK11"/>
    <mergeCell ref="AL11:AM11"/>
    <mergeCell ref="AN11:AO11"/>
    <mergeCell ref="L11:M11"/>
    <mergeCell ref="N11:O11"/>
    <mergeCell ref="P11:Q11"/>
    <mergeCell ref="R11:S11"/>
    <mergeCell ref="T11:U11"/>
    <mergeCell ref="V11:W11"/>
    <mergeCell ref="AP11:AQ11"/>
    <mergeCell ref="AR11:AS11"/>
    <mergeCell ref="AT11:AV11"/>
    <mergeCell ref="X11:Y11"/>
    <mergeCell ref="Z11:AA11"/>
    <mergeCell ref="AB11:AC11"/>
    <mergeCell ref="AD11:AE11"/>
    <mergeCell ref="AF11:AG11"/>
    <mergeCell ref="AH11:AI11"/>
    <mergeCell ref="AP8:AQ8"/>
    <mergeCell ref="AR8:AS8"/>
    <mergeCell ref="AT8:AV8"/>
    <mergeCell ref="A10:A12"/>
    <mergeCell ref="B10:AV10"/>
    <mergeCell ref="B11:C11"/>
    <mergeCell ref="D11:E11"/>
    <mergeCell ref="F11:G11"/>
    <mergeCell ref="H11:I11"/>
    <mergeCell ref="J11:K11"/>
    <mergeCell ref="AD8:AE8"/>
    <mergeCell ref="AF8:AG8"/>
    <mergeCell ref="AH8:AI8"/>
    <mergeCell ref="AJ8:AK8"/>
    <mergeCell ref="AL8:AM8"/>
    <mergeCell ref="AN8:AO8"/>
    <mergeCell ref="AB8:AC8"/>
    <mergeCell ref="A7:A9"/>
    <mergeCell ref="B7:AV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</mergeCells>
  <hyperlinks>
    <hyperlink ref="A3" r:id="rId1" display="http://nbdatacenter.moph.go.th/hdc/reports/report.php?source=formated/pop_sex_age.php&amp;cat_id=ac4eed1bddb23d6130746d62d2538fd0&amp;id=710884bc8d16f755073cf194970b064a"/>
    <hyperlink ref="A4" r:id="rId2" display="http://nbdatacenter.moph.go.th/hdc/reports/report.php?source=formated/pop_sex_age.php&amp;cat_id=ac4eed1bddb23d6130746d62d2538fd0&amp;id=710884bc8d16f755073cf194970b064a"/>
    <hyperlink ref="A5" r:id="rId3" display="http://nbdatacenter.moph.go.th/hdc/reports/report.php?source=formated/pop_sex_age.php&amp;cat_id=ac4eed1bddb23d6130746d62d2538fd0&amp;id=710884bc8d16f755073cf194970b064a"/>
    <hyperlink ref="A6" r:id="rId4" display="http://nbdatacenter.moph.go.th/hdc/reports/report.php?source=formated/pop_sex_age.php&amp;cat_id=ac4eed1bddb23d6130746d62d2538fd0&amp;id=710884bc8d16f755073cf194970b064a"/>
  </hyperlinks>
  <pageMargins left="0.7" right="0.7" top="0.75" bottom="0.75" header="0.3" footer="0.3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opLeftCell="D10" zoomScale="70" zoomScaleNormal="70" workbookViewId="0">
      <selection activeCell="K24" sqref="K24"/>
    </sheetView>
  </sheetViews>
  <sheetFormatPr defaultRowHeight="21.75" x14ac:dyDescent="0.5"/>
  <cols>
    <col min="10" max="10" width="9.140625" style="111"/>
    <col min="11" max="11" width="9.140625" style="36"/>
    <col min="12" max="12" width="9.140625" style="111"/>
    <col min="13" max="13" width="9.140625" style="36"/>
    <col min="14" max="14" width="9.140625" style="111"/>
    <col min="15" max="15" width="9.140625" style="36"/>
    <col min="16" max="16" width="9.140625" style="111"/>
    <col min="17" max="17" width="9.140625" style="36"/>
    <col min="18" max="18" width="9.140625" style="111"/>
    <col min="19" max="19" width="9.140625" style="36"/>
    <col min="20" max="20" width="9.140625" style="111"/>
    <col min="21" max="21" width="9.140625" style="36"/>
    <col min="22" max="22" width="9.140625" style="111"/>
    <col min="23" max="23" width="9.140625" style="36"/>
  </cols>
  <sheetData>
    <row r="1" spans="1:48" x14ac:dyDescent="0.5">
      <c r="A1" s="74" t="s">
        <v>214</v>
      </c>
      <c r="B1" s="1"/>
      <c r="C1" s="1"/>
      <c r="D1" s="1"/>
      <c r="E1" s="1"/>
      <c r="F1" s="1"/>
      <c r="G1" s="1"/>
      <c r="H1" s="1"/>
      <c r="I1" s="1"/>
      <c r="J1" s="108"/>
      <c r="K1" s="95"/>
      <c r="L1" s="108"/>
      <c r="M1" s="95"/>
      <c r="N1" s="108"/>
      <c r="O1" s="95"/>
      <c r="P1" s="108"/>
      <c r="Q1" s="95"/>
      <c r="R1" s="108"/>
      <c r="S1" s="95"/>
      <c r="T1" s="108"/>
      <c r="U1" s="95"/>
      <c r="V1" s="108"/>
      <c r="W1" s="95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x14ac:dyDescent="0.5">
      <c r="A2" s="75" t="s">
        <v>213</v>
      </c>
      <c r="B2" s="1"/>
      <c r="C2" s="1"/>
      <c r="D2" s="1"/>
      <c r="E2" s="1"/>
      <c r="F2" s="1"/>
      <c r="G2" s="1"/>
      <c r="H2" s="1"/>
      <c r="I2" s="1"/>
      <c r="J2" s="108"/>
      <c r="K2" s="95"/>
      <c r="L2" s="108"/>
      <c r="M2" s="95"/>
      <c r="N2" s="108"/>
      <c r="O2" s="95"/>
      <c r="P2" s="108"/>
      <c r="Q2" s="95"/>
      <c r="R2" s="108"/>
      <c r="S2" s="95"/>
      <c r="T2" s="108"/>
      <c r="U2" s="95"/>
      <c r="V2" s="108"/>
      <c r="W2" s="95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x14ac:dyDescent="0.5">
      <c r="A3" s="76" t="s">
        <v>207</v>
      </c>
      <c r="B3" s="1"/>
      <c r="C3" s="1"/>
      <c r="D3" s="1"/>
      <c r="E3" s="1"/>
      <c r="F3" s="1"/>
      <c r="G3" s="1"/>
      <c r="H3" s="1"/>
      <c r="I3" s="1"/>
      <c r="J3" s="108"/>
      <c r="K3" s="95"/>
      <c r="L3" s="108"/>
      <c r="M3" s="95"/>
      <c r="N3" s="108"/>
      <c r="O3" s="95"/>
      <c r="P3" s="108"/>
      <c r="Q3" s="95"/>
      <c r="R3" s="108"/>
      <c r="S3" s="95"/>
      <c r="T3" s="108"/>
      <c r="U3" s="95"/>
      <c r="V3" s="108"/>
      <c r="W3" s="95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x14ac:dyDescent="0.5">
      <c r="A4" s="76" t="s">
        <v>208</v>
      </c>
      <c r="B4" s="1"/>
      <c r="C4" s="1"/>
      <c r="D4" s="1"/>
      <c r="E4" s="1"/>
      <c r="F4" s="1"/>
      <c r="G4" s="1"/>
      <c r="H4" s="1"/>
      <c r="I4" s="1"/>
      <c r="J4" s="108"/>
      <c r="K4" s="95"/>
      <c r="L4" s="108"/>
      <c r="M4" s="95"/>
      <c r="N4" s="108"/>
      <c r="O4" s="95"/>
      <c r="P4" s="108"/>
      <c r="Q4" s="95"/>
      <c r="R4" s="108"/>
      <c r="S4" s="95"/>
      <c r="T4" s="108"/>
      <c r="U4" s="95"/>
      <c r="V4" s="108"/>
      <c r="W4" s="95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x14ac:dyDescent="0.5">
      <c r="A5" s="76" t="s">
        <v>209</v>
      </c>
      <c r="B5" s="1"/>
      <c r="C5" s="1"/>
      <c r="D5" s="1"/>
      <c r="E5" s="1"/>
      <c r="F5" s="1"/>
      <c r="G5" s="1"/>
      <c r="H5" s="1"/>
      <c r="I5" s="1"/>
      <c r="J5" s="108"/>
      <c r="K5" s="95"/>
      <c r="L5" s="108"/>
      <c r="M5" s="95"/>
      <c r="N5" s="108"/>
      <c r="O5" s="95"/>
      <c r="P5" s="108"/>
      <c r="Q5" s="95"/>
      <c r="R5" s="108"/>
      <c r="S5" s="95"/>
      <c r="T5" s="108"/>
      <c r="U5" s="95"/>
      <c r="V5" s="108"/>
      <c r="W5" s="95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x14ac:dyDescent="0.5">
      <c r="A6" s="76" t="s">
        <v>210</v>
      </c>
      <c r="B6" s="1"/>
      <c r="C6" s="1"/>
      <c r="D6" s="1"/>
      <c r="E6" s="1"/>
      <c r="F6" s="1"/>
      <c r="G6" s="1"/>
      <c r="H6" s="1"/>
      <c r="I6" s="1"/>
      <c r="J6" s="108"/>
      <c r="K6" s="95"/>
      <c r="L6" s="108"/>
      <c r="M6" s="95"/>
      <c r="N6" s="108"/>
      <c r="O6" s="95"/>
      <c r="P6" s="108"/>
      <c r="Q6" s="95"/>
      <c r="R6" s="108"/>
      <c r="S6" s="95"/>
      <c r="T6" s="108"/>
      <c r="U6" s="95"/>
      <c r="V6" s="108"/>
      <c r="W6" s="9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x14ac:dyDescent="0.5">
      <c r="A7" s="154" t="s">
        <v>143</v>
      </c>
      <c r="B7" s="154" t="s">
        <v>144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</row>
    <row r="8" spans="1:48" x14ac:dyDescent="0.5">
      <c r="A8" s="154"/>
      <c r="B8" s="154" t="s">
        <v>145</v>
      </c>
      <c r="C8" s="154"/>
      <c r="D8" s="155" t="s">
        <v>220</v>
      </c>
      <c r="E8" s="155"/>
      <c r="F8" s="155" t="s">
        <v>219</v>
      </c>
      <c r="G8" s="155"/>
      <c r="H8" s="156" t="s">
        <v>218</v>
      </c>
      <c r="I8" s="156"/>
      <c r="J8" s="161" t="s">
        <v>146</v>
      </c>
      <c r="K8" s="161"/>
      <c r="L8" s="161" t="s">
        <v>147</v>
      </c>
      <c r="M8" s="161"/>
      <c r="N8" s="161" t="s">
        <v>148</v>
      </c>
      <c r="O8" s="161"/>
      <c r="P8" s="161" t="s">
        <v>149</v>
      </c>
      <c r="Q8" s="161"/>
      <c r="R8" s="161" t="s">
        <v>150</v>
      </c>
      <c r="S8" s="161"/>
      <c r="T8" s="161" t="s">
        <v>151</v>
      </c>
      <c r="U8" s="161"/>
      <c r="V8" s="161" t="s">
        <v>152</v>
      </c>
      <c r="W8" s="161"/>
      <c r="X8" s="154" t="s">
        <v>153</v>
      </c>
      <c r="Y8" s="154"/>
      <c r="Z8" s="154" t="s">
        <v>154</v>
      </c>
      <c r="AA8" s="154"/>
      <c r="AB8" s="154" t="s">
        <v>155</v>
      </c>
      <c r="AC8" s="154"/>
      <c r="AD8" s="154" t="s">
        <v>156</v>
      </c>
      <c r="AE8" s="154"/>
      <c r="AF8" s="154" t="s">
        <v>157</v>
      </c>
      <c r="AG8" s="154"/>
      <c r="AH8" s="154" t="s">
        <v>158</v>
      </c>
      <c r="AI8" s="154"/>
      <c r="AJ8" s="154" t="s">
        <v>159</v>
      </c>
      <c r="AK8" s="154"/>
      <c r="AL8" s="154" t="s">
        <v>160</v>
      </c>
      <c r="AM8" s="154"/>
      <c r="AN8" s="154" t="s">
        <v>161</v>
      </c>
      <c r="AO8" s="154"/>
      <c r="AP8" s="154" t="s">
        <v>162</v>
      </c>
      <c r="AQ8" s="154"/>
      <c r="AR8" s="154" t="s">
        <v>163</v>
      </c>
      <c r="AS8" s="154"/>
      <c r="AT8" s="154" t="s">
        <v>126</v>
      </c>
      <c r="AU8" s="154"/>
      <c r="AV8" s="154"/>
    </row>
    <row r="9" spans="1:48" x14ac:dyDescent="0.5">
      <c r="A9" s="154"/>
      <c r="B9" s="77" t="s">
        <v>164</v>
      </c>
      <c r="C9" s="77" t="s">
        <v>165</v>
      </c>
      <c r="D9" s="77" t="s">
        <v>164</v>
      </c>
      <c r="E9" s="77" t="s">
        <v>165</v>
      </c>
      <c r="F9" s="77" t="s">
        <v>164</v>
      </c>
      <c r="G9" s="77" t="s">
        <v>165</v>
      </c>
      <c r="H9" s="77" t="s">
        <v>164</v>
      </c>
      <c r="I9" s="77" t="s">
        <v>165</v>
      </c>
      <c r="J9" s="109" t="s">
        <v>164</v>
      </c>
      <c r="K9" s="96" t="s">
        <v>165</v>
      </c>
      <c r="L9" s="109" t="s">
        <v>164</v>
      </c>
      <c r="M9" s="96" t="s">
        <v>165</v>
      </c>
      <c r="N9" s="109" t="s">
        <v>164</v>
      </c>
      <c r="O9" s="96" t="s">
        <v>165</v>
      </c>
      <c r="P9" s="109" t="s">
        <v>164</v>
      </c>
      <c r="Q9" s="96" t="s">
        <v>165</v>
      </c>
      <c r="R9" s="109" t="s">
        <v>164</v>
      </c>
      <c r="S9" s="96" t="s">
        <v>165</v>
      </c>
      <c r="T9" s="109" t="s">
        <v>164</v>
      </c>
      <c r="U9" s="96" t="s">
        <v>165</v>
      </c>
      <c r="V9" s="109" t="s">
        <v>164</v>
      </c>
      <c r="W9" s="96" t="s">
        <v>165</v>
      </c>
      <c r="X9" s="77" t="s">
        <v>164</v>
      </c>
      <c r="Y9" s="77" t="s">
        <v>165</v>
      </c>
      <c r="Z9" s="77" t="s">
        <v>164</v>
      </c>
      <c r="AA9" s="77" t="s">
        <v>165</v>
      </c>
      <c r="AB9" s="77" t="s">
        <v>164</v>
      </c>
      <c r="AC9" s="77" t="s">
        <v>165</v>
      </c>
      <c r="AD9" s="77" t="s">
        <v>164</v>
      </c>
      <c r="AE9" s="77" t="s">
        <v>165</v>
      </c>
      <c r="AF9" s="77" t="s">
        <v>164</v>
      </c>
      <c r="AG9" s="77" t="s">
        <v>165</v>
      </c>
      <c r="AH9" s="77" t="s">
        <v>164</v>
      </c>
      <c r="AI9" s="77" t="s">
        <v>165</v>
      </c>
      <c r="AJ9" s="77" t="s">
        <v>164</v>
      </c>
      <c r="AK9" s="77" t="s">
        <v>165</v>
      </c>
      <c r="AL9" s="77" t="s">
        <v>164</v>
      </c>
      <c r="AM9" s="77" t="s">
        <v>165</v>
      </c>
      <c r="AN9" s="77" t="s">
        <v>164</v>
      </c>
      <c r="AO9" s="77" t="s">
        <v>165</v>
      </c>
      <c r="AP9" s="77" t="s">
        <v>164</v>
      </c>
      <c r="AQ9" s="77" t="s">
        <v>165</v>
      </c>
      <c r="AR9" s="77" t="s">
        <v>164</v>
      </c>
      <c r="AS9" s="77" t="s">
        <v>165</v>
      </c>
      <c r="AT9" s="77" t="s">
        <v>164</v>
      </c>
      <c r="AU9" s="77" t="s">
        <v>165</v>
      </c>
      <c r="AV9" s="77" t="s">
        <v>126</v>
      </c>
    </row>
    <row r="10" spans="1:48" x14ac:dyDescent="0.5">
      <c r="A10" s="157" t="s">
        <v>143</v>
      </c>
      <c r="B10" s="157" t="s">
        <v>144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</row>
    <row r="11" spans="1:48" x14ac:dyDescent="0.5">
      <c r="A11" s="157"/>
      <c r="B11" s="157" t="s">
        <v>145</v>
      </c>
      <c r="C11" s="157"/>
      <c r="D11" s="158">
        <v>42826</v>
      </c>
      <c r="E11" s="158"/>
      <c r="F11" s="158">
        <v>42983</v>
      </c>
      <c r="G11" s="158"/>
      <c r="H11" s="159">
        <v>41913</v>
      </c>
      <c r="I11" s="159"/>
      <c r="J11" s="162" t="s">
        <v>146</v>
      </c>
      <c r="K11" s="162"/>
      <c r="L11" s="162" t="s">
        <v>147</v>
      </c>
      <c r="M11" s="162"/>
      <c r="N11" s="162" t="s">
        <v>148</v>
      </c>
      <c r="O11" s="162"/>
      <c r="P11" s="162" t="s">
        <v>149</v>
      </c>
      <c r="Q11" s="162"/>
      <c r="R11" s="162" t="s">
        <v>150</v>
      </c>
      <c r="S11" s="162"/>
      <c r="T11" s="162" t="s">
        <v>151</v>
      </c>
      <c r="U11" s="162"/>
      <c r="V11" s="162" t="s">
        <v>152</v>
      </c>
      <c r="W11" s="162"/>
      <c r="X11" s="157" t="s">
        <v>153</v>
      </c>
      <c r="Y11" s="157"/>
      <c r="Z11" s="157" t="s">
        <v>154</v>
      </c>
      <c r="AA11" s="157"/>
      <c r="AB11" s="157" t="s">
        <v>155</v>
      </c>
      <c r="AC11" s="157"/>
      <c r="AD11" s="157" t="s">
        <v>156</v>
      </c>
      <c r="AE11" s="157"/>
      <c r="AF11" s="157" t="s">
        <v>157</v>
      </c>
      <c r="AG11" s="157"/>
      <c r="AH11" s="157" t="s">
        <v>158</v>
      </c>
      <c r="AI11" s="157"/>
      <c r="AJ11" s="157" t="s">
        <v>159</v>
      </c>
      <c r="AK11" s="157"/>
      <c r="AL11" s="157" t="s">
        <v>160</v>
      </c>
      <c r="AM11" s="157"/>
      <c r="AN11" s="157" t="s">
        <v>161</v>
      </c>
      <c r="AO11" s="157"/>
      <c r="AP11" s="157" t="s">
        <v>162</v>
      </c>
      <c r="AQ11" s="157"/>
      <c r="AR11" s="157" t="s">
        <v>163</v>
      </c>
      <c r="AS11" s="157"/>
      <c r="AT11" s="157" t="s">
        <v>126</v>
      </c>
      <c r="AU11" s="157"/>
      <c r="AV11" s="157"/>
    </row>
    <row r="12" spans="1:48" x14ac:dyDescent="0.5">
      <c r="A12" s="157"/>
      <c r="B12" s="78" t="s">
        <v>164</v>
      </c>
      <c r="C12" s="78" t="s">
        <v>165</v>
      </c>
      <c r="D12" s="78" t="s">
        <v>164</v>
      </c>
      <c r="E12" s="78" t="s">
        <v>165</v>
      </c>
      <c r="F12" s="78" t="s">
        <v>164</v>
      </c>
      <c r="G12" s="78" t="s">
        <v>165</v>
      </c>
      <c r="H12" s="78" t="s">
        <v>164</v>
      </c>
      <c r="I12" s="78" t="s">
        <v>165</v>
      </c>
      <c r="J12" s="110" t="s">
        <v>164</v>
      </c>
      <c r="K12" s="97" t="s">
        <v>165</v>
      </c>
      <c r="L12" s="110" t="s">
        <v>164</v>
      </c>
      <c r="M12" s="97" t="s">
        <v>165</v>
      </c>
      <c r="N12" s="110" t="s">
        <v>164</v>
      </c>
      <c r="O12" s="97" t="s">
        <v>165</v>
      </c>
      <c r="P12" s="110" t="s">
        <v>164</v>
      </c>
      <c r="Q12" s="97" t="s">
        <v>165</v>
      </c>
      <c r="R12" s="110" t="s">
        <v>164</v>
      </c>
      <c r="S12" s="97" t="s">
        <v>165</v>
      </c>
      <c r="T12" s="110" t="s">
        <v>164</v>
      </c>
      <c r="U12" s="97" t="s">
        <v>165</v>
      </c>
      <c r="V12" s="110" t="s">
        <v>164</v>
      </c>
      <c r="W12" s="97" t="s">
        <v>165</v>
      </c>
      <c r="X12" s="78" t="s">
        <v>164</v>
      </c>
      <c r="Y12" s="78" t="s">
        <v>165</v>
      </c>
      <c r="Z12" s="78" t="s">
        <v>164</v>
      </c>
      <c r="AA12" s="78" t="s">
        <v>165</v>
      </c>
      <c r="AB12" s="78" t="s">
        <v>164</v>
      </c>
      <c r="AC12" s="78" t="s">
        <v>165</v>
      </c>
      <c r="AD12" s="78" t="s">
        <v>164</v>
      </c>
      <c r="AE12" s="78" t="s">
        <v>165</v>
      </c>
      <c r="AF12" s="78" t="s">
        <v>164</v>
      </c>
      <c r="AG12" s="78" t="s">
        <v>165</v>
      </c>
      <c r="AH12" s="78" t="s">
        <v>164</v>
      </c>
      <c r="AI12" s="78" t="s">
        <v>165</v>
      </c>
      <c r="AJ12" s="78" t="s">
        <v>164</v>
      </c>
      <c r="AK12" s="78" t="s">
        <v>165</v>
      </c>
      <c r="AL12" s="78" t="s">
        <v>164</v>
      </c>
      <c r="AM12" s="78" t="s">
        <v>165</v>
      </c>
      <c r="AN12" s="78" t="s">
        <v>164</v>
      </c>
      <c r="AO12" s="78" t="s">
        <v>165</v>
      </c>
      <c r="AP12" s="78" t="s">
        <v>164</v>
      </c>
      <c r="AQ12" s="78" t="s">
        <v>165</v>
      </c>
      <c r="AR12" s="78" t="s">
        <v>164</v>
      </c>
      <c r="AS12" s="78" t="s">
        <v>165</v>
      </c>
      <c r="AT12" s="78" t="s">
        <v>164</v>
      </c>
      <c r="AU12" s="78" t="s">
        <v>165</v>
      </c>
      <c r="AV12" s="78" t="s">
        <v>126</v>
      </c>
    </row>
    <row r="13" spans="1:48" x14ac:dyDescent="0.5">
      <c r="A13" s="79" t="s">
        <v>126</v>
      </c>
      <c r="B13" s="80">
        <v>2491</v>
      </c>
      <c r="C13" s="80">
        <v>2329</v>
      </c>
      <c r="D13" s="80">
        <v>11077</v>
      </c>
      <c r="E13" s="80">
        <v>10265</v>
      </c>
      <c r="F13" s="80">
        <v>15495</v>
      </c>
      <c r="G13" s="80">
        <v>14597</v>
      </c>
      <c r="H13" s="80">
        <v>16453</v>
      </c>
      <c r="I13" s="80">
        <v>15653</v>
      </c>
      <c r="J13" s="102">
        <v>17607</v>
      </c>
      <c r="K13" s="98">
        <v>17171</v>
      </c>
      <c r="L13" s="102">
        <v>14536</v>
      </c>
      <c r="M13" s="98">
        <v>14262</v>
      </c>
      <c r="N13" s="102">
        <v>12815</v>
      </c>
      <c r="O13" s="98">
        <v>13095</v>
      </c>
      <c r="P13" s="102">
        <v>14140</v>
      </c>
      <c r="Q13" s="98">
        <v>13907</v>
      </c>
      <c r="R13" s="102">
        <v>16012</v>
      </c>
      <c r="S13" s="98">
        <v>15778</v>
      </c>
      <c r="T13" s="102">
        <v>17098</v>
      </c>
      <c r="U13" s="98">
        <v>17580</v>
      </c>
      <c r="V13" s="102">
        <v>17049</v>
      </c>
      <c r="W13" s="98">
        <v>17172</v>
      </c>
      <c r="X13" s="80">
        <v>13983</v>
      </c>
      <c r="Y13" s="80">
        <v>14555</v>
      </c>
      <c r="Z13" s="80">
        <v>11913</v>
      </c>
      <c r="AA13" s="80">
        <v>12617</v>
      </c>
      <c r="AB13" s="80">
        <v>9160</v>
      </c>
      <c r="AC13" s="80">
        <v>10167</v>
      </c>
      <c r="AD13" s="80">
        <v>6206</v>
      </c>
      <c r="AE13" s="80">
        <v>7236</v>
      </c>
      <c r="AF13" s="80">
        <v>4031</v>
      </c>
      <c r="AG13" s="80">
        <v>4984</v>
      </c>
      <c r="AH13" s="80">
        <v>2257</v>
      </c>
      <c r="AI13" s="80">
        <v>3156</v>
      </c>
      <c r="AJ13" s="80">
        <v>1115</v>
      </c>
      <c r="AK13" s="80">
        <v>1911</v>
      </c>
      <c r="AL13" s="81">
        <v>421</v>
      </c>
      <c r="AM13" s="81">
        <v>698</v>
      </c>
      <c r="AN13" s="81">
        <v>122</v>
      </c>
      <c r="AO13" s="81">
        <v>271</v>
      </c>
      <c r="AP13" s="81">
        <v>26</v>
      </c>
      <c r="AQ13" s="81">
        <v>75</v>
      </c>
      <c r="AR13" s="81">
        <v>18</v>
      </c>
      <c r="AS13" s="81">
        <v>29</v>
      </c>
      <c r="AT13" s="82">
        <v>204025</v>
      </c>
      <c r="AU13" s="82">
        <v>207508</v>
      </c>
      <c r="AV13" s="82">
        <v>411533</v>
      </c>
    </row>
    <row r="14" spans="1:48" ht="56.25" x14ac:dyDescent="0.5">
      <c r="A14" s="83" t="s">
        <v>166</v>
      </c>
      <c r="B14" s="84">
        <v>660</v>
      </c>
      <c r="C14" s="84">
        <v>566</v>
      </c>
      <c r="D14" s="85">
        <v>2764</v>
      </c>
      <c r="E14" s="85">
        <v>2622</v>
      </c>
      <c r="F14" s="85">
        <v>4019</v>
      </c>
      <c r="G14" s="85">
        <v>3707</v>
      </c>
      <c r="H14" s="85">
        <v>4161</v>
      </c>
      <c r="I14" s="85">
        <v>3963</v>
      </c>
      <c r="J14" s="103">
        <v>4773</v>
      </c>
      <c r="K14" s="99">
        <v>4650</v>
      </c>
      <c r="L14" s="103">
        <v>4226</v>
      </c>
      <c r="M14" s="99">
        <v>4198</v>
      </c>
      <c r="N14" s="103">
        <v>3643</v>
      </c>
      <c r="O14" s="99">
        <v>3841</v>
      </c>
      <c r="P14" s="103">
        <v>4193</v>
      </c>
      <c r="Q14" s="99">
        <v>4049</v>
      </c>
      <c r="R14" s="103">
        <v>4816</v>
      </c>
      <c r="S14" s="99">
        <v>4533</v>
      </c>
      <c r="T14" s="103">
        <v>4977</v>
      </c>
      <c r="U14" s="99">
        <v>4900</v>
      </c>
      <c r="V14" s="103">
        <v>4800</v>
      </c>
      <c r="W14" s="99">
        <v>4665</v>
      </c>
      <c r="X14" s="85">
        <v>3740</v>
      </c>
      <c r="Y14" s="85">
        <v>3874</v>
      </c>
      <c r="Z14" s="85">
        <v>3209</v>
      </c>
      <c r="AA14" s="85">
        <v>3442</v>
      </c>
      <c r="AB14" s="85">
        <v>2472</v>
      </c>
      <c r="AC14" s="85">
        <v>2725</v>
      </c>
      <c r="AD14" s="85">
        <v>1595</v>
      </c>
      <c r="AE14" s="85">
        <v>1964</v>
      </c>
      <c r="AF14" s="85">
        <v>1181</v>
      </c>
      <c r="AG14" s="85">
        <v>1495</v>
      </c>
      <c r="AH14" s="84">
        <v>602</v>
      </c>
      <c r="AI14" s="84">
        <v>832</v>
      </c>
      <c r="AJ14" s="84">
        <v>302</v>
      </c>
      <c r="AK14" s="84">
        <v>480</v>
      </c>
      <c r="AL14" s="84">
        <v>96</v>
      </c>
      <c r="AM14" s="84">
        <v>208</v>
      </c>
      <c r="AN14" s="84">
        <v>31</v>
      </c>
      <c r="AO14" s="84">
        <v>66</v>
      </c>
      <c r="AP14" s="84">
        <v>10</v>
      </c>
      <c r="AQ14" s="84">
        <v>31</v>
      </c>
      <c r="AR14" s="84">
        <v>3</v>
      </c>
      <c r="AS14" s="84">
        <v>3</v>
      </c>
      <c r="AT14" s="86">
        <v>56273</v>
      </c>
      <c r="AU14" s="86">
        <v>56814</v>
      </c>
      <c r="AV14" s="86">
        <v>113087</v>
      </c>
    </row>
    <row r="15" spans="1:48" x14ac:dyDescent="0.5">
      <c r="A15" s="83" t="s">
        <v>167</v>
      </c>
      <c r="B15" s="84">
        <v>450</v>
      </c>
      <c r="C15" s="84">
        <v>425</v>
      </c>
      <c r="D15" s="85">
        <v>2073</v>
      </c>
      <c r="E15" s="85">
        <v>1936</v>
      </c>
      <c r="F15" s="85">
        <v>2744</v>
      </c>
      <c r="G15" s="85">
        <v>2652</v>
      </c>
      <c r="H15" s="85">
        <v>3015</v>
      </c>
      <c r="I15" s="85">
        <v>2869</v>
      </c>
      <c r="J15" s="103">
        <v>3500</v>
      </c>
      <c r="K15" s="99">
        <v>3466</v>
      </c>
      <c r="L15" s="103">
        <v>3185</v>
      </c>
      <c r="M15" s="99">
        <v>3012</v>
      </c>
      <c r="N15" s="103">
        <v>2710</v>
      </c>
      <c r="O15" s="99">
        <v>2648</v>
      </c>
      <c r="P15" s="103">
        <v>2999</v>
      </c>
      <c r="Q15" s="99">
        <v>2890</v>
      </c>
      <c r="R15" s="103">
        <v>3415</v>
      </c>
      <c r="S15" s="99">
        <v>3237</v>
      </c>
      <c r="T15" s="103">
        <v>3483</v>
      </c>
      <c r="U15" s="99">
        <v>3554</v>
      </c>
      <c r="V15" s="103">
        <v>3366</v>
      </c>
      <c r="W15" s="99">
        <v>3330</v>
      </c>
      <c r="X15" s="85">
        <v>2691</v>
      </c>
      <c r="Y15" s="85">
        <v>2826</v>
      </c>
      <c r="Z15" s="85">
        <v>2312</v>
      </c>
      <c r="AA15" s="85">
        <v>2402</v>
      </c>
      <c r="AB15" s="85">
        <v>1765</v>
      </c>
      <c r="AC15" s="85">
        <v>1896</v>
      </c>
      <c r="AD15" s="85">
        <v>1196</v>
      </c>
      <c r="AE15" s="85">
        <v>1375</v>
      </c>
      <c r="AF15" s="84">
        <v>733</v>
      </c>
      <c r="AG15" s="84">
        <v>880</v>
      </c>
      <c r="AH15" s="84">
        <v>458</v>
      </c>
      <c r="AI15" s="84">
        <v>550</v>
      </c>
      <c r="AJ15" s="84">
        <v>209</v>
      </c>
      <c r="AK15" s="84">
        <v>348</v>
      </c>
      <c r="AL15" s="84">
        <v>82</v>
      </c>
      <c r="AM15" s="84">
        <v>122</v>
      </c>
      <c r="AN15" s="84">
        <v>21</v>
      </c>
      <c r="AO15" s="84">
        <v>57</v>
      </c>
      <c r="AP15" s="84">
        <v>7</v>
      </c>
      <c r="AQ15" s="84">
        <v>17</v>
      </c>
      <c r="AR15" s="84">
        <v>7</v>
      </c>
      <c r="AS15" s="84">
        <v>11</v>
      </c>
      <c r="AT15" s="86">
        <v>40421</v>
      </c>
      <c r="AU15" s="86">
        <v>40503</v>
      </c>
      <c r="AV15" s="86">
        <v>80924</v>
      </c>
    </row>
    <row r="16" spans="1:48" x14ac:dyDescent="0.5">
      <c r="A16" s="83" t="s">
        <v>168</v>
      </c>
      <c r="B16" s="84">
        <v>310</v>
      </c>
      <c r="C16" s="84">
        <v>300</v>
      </c>
      <c r="D16" s="85">
        <v>1425</v>
      </c>
      <c r="E16" s="85">
        <v>1386</v>
      </c>
      <c r="F16" s="85">
        <v>1948</v>
      </c>
      <c r="G16" s="85">
        <v>1902</v>
      </c>
      <c r="H16" s="85">
        <v>2139</v>
      </c>
      <c r="I16" s="85">
        <v>1968</v>
      </c>
      <c r="J16" s="103">
        <v>2261</v>
      </c>
      <c r="K16" s="99">
        <v>2076</v>
      </c>
      <c r="L16" s="103">
        <v>1554</v>
      </c>
      <c r="M16" s="99">
        <v>1518</v>
      </c>
      <c r="N16" s="103">
        <v>1383</v>
      </c>
      <c r="O16" s="99">
        <v>1399</v>
      </c>
      <c r="P16" s="103">
        <v>1294</v>
      </c>
      <c r="Q16" s="99">
        <v>1353</v>
      </c>
      <c r="R16" s="103">
        <v>1514</v>
      </c>
      <c r="S16" s="99">
        <v>1546</v>
      </c>
      <c r="T16" s="103">
        <v>1727</v>
      </c>
      <c r="U16" s="99">
        <v>1937</v>
      </c>
      <c r="V16" s="103">
        <v>1935</v>
      </c>
      <c r="W16" s="99">
        <v>2095</v>
      </c>
      <c r="X16" s="85">
        <v>1725</v>
      </c>
      <c r="Y16" s="85">
        <v>1860</v>
      </c>
      <c r="Z16" s="85">
        <v>1482</v>
      </c>
      <c r="AA16" s="85">
        <v>1678</v>
      </c>
      <c r="AB16" s="85">
        <v>1273</v>
      </c>
      <c r="AC16" s="85">
        <v>1391</v>
      </c>
      <c r="AD16" s="84">
        <v>896</v>
      </c>
      <c r="AE16" s="85">
        <v>1009</v>
      </c>
      <c r="AF16" s="84">
        <v>600</v>
      </c>
      <c r="AG16" s="84">
        <v>661</v>
      </c>
      <c r="AH16" s="84">
        <v>312</v>
      </c>
      <c r="AI16" s="84">
        <v>491</v>
      </c>
      <c r="AJ16" s="84">
        <v>182</v>
      </c>
      <c r="AK16" s="84">
        <v>309</v>
      </c>
      <c r="AL16" s="84">
        <v>74</v>
      </c>
      <c r="AM16" s="84">
        <v>114</v>
      </c>
      <c r="AN16" s="84">
        <v>23</v>
      </c>
      <c r="AO16" s="84">
        <v>48</v>
      </c>
      <c r="AP16" s="84">
        <v>4</v>
      </c>
      <c r="AQ16" s="84">
        <v>6</v>
      </c>
      <c r="AR16" s="84">
        <v>3</v>
      </c>
      <c r="AS16" s="84">
        <v>5</v>
      </c>
      <c r="AT16" s="86">
        <v>24064</v>
      </c>
      <c r="AU16" s="86">
        <v>25052</v>
      </c>
      <c r="AV16" s="86">
        <v>49116</v>
      </c>
    </row>
    <row r="17" spans="1:48" ht="37.5" x14ac:dyDescent="0.5">
      <c r="A17" s="83" t="s">
        <v>169</v>
      </c>
      <c r="B17" s="84">
        <v>588</v>
      </c>
      <c r="C17" s="84">
        <v>520</v>
      </c>
      <c r="D17" s="85">
        <v>2508</v>
      </c>
      <c r="E17" s="85">
        <v>2199</v>
      </c>
      <c r="F17" s="85">
        <v>3618</v>
      </c>
      <c r="G17" s="85">
        <v>3271</v>
      </c>
      <c r="H17" s="85">
        <v>3856</v>
      </c>
      <c r="I17" s="85">
        <v>3656</v>
      </c>
      <c r="J17" s="103">
        <v>3980</v>
      </c>
      <c r="K17" s="99">
        <v>3841</v>
      </c>
      <c r="L17" s="103">
        <v>3378</v>
      </c>
      <c r="M17" s="99">
        <v>3252</v>
      </c>
      <c r="N17" s="103">
        <v>3126</v>
      </c>
      <c r="O17" s="99">
        <v>3160</v>
      </c>
      <c r="P17" s="103">
        <v>3620</v>
      </c>
      <c r="Q17" s="99">
        <v>3288</v>
      </c>
      <c r="R17" s="103">
        <v>3884</v>
      </c>
      <c r="S17" s="99">
        <v>3786</v>
      </c>
      <c r="T17" s="103">
        <v>4120</v>
      </c>
      <c r="U17" s="99">
        <v>4037</v>
      </c>
      <c r="V17" s="103">
        <v>3961</v>
      </c>
      <c r="W17" s="99">
        <v>3831</v>
      </c>
      <c r="X17" s="85">
        <v>3227</v>
      </c>
      <c r="Y17" s="85">
        <v>3178</v>
      </c>
      <c r="Z17" s="85">
        <v>2683</v>
      </c>
      <c r="AA17" s="85">
        <v>2780</v>
      </c>
      <c r="AB17" s="85">
        <v>1970</v>
      </c>
      <c r="AC17" s="85">
        <v>2219</v>
      </c>
      <c r="AD17" s="85">
        <v>1436</v>
      </c>
      <c r="AE17" s="85">
        <v>1623</v>
      </c>
      <c r="AF17" s="84">
        <v>821</v>
      </c>
      <c r="AG17" s="85">
        <v>1076</v>
      </c>
      <c r="AH17" s="84">
        <v>499</v>
      </c>
      <c r="AI17" s="84">
        <v>695</v>
      </c>
      <c r="AJ17" s="84">
        <v>211</v>
      </c>
      <c r="AK17" s="84">
        <v>402</v>
      </c>
      <c r="AL17" s="84">
        <v>77</v>
      </c>
      <c r="AM17" s="84">
        <v>116</v>
      </c>
      <c r="AN17" s="84">
        <v>23</v>
      </c>
      <c r="AO17" s="84">
        <v>49</v>
      </c>
      <c r="AP17" s="84">
        <v>4</v>
      </c>
      <c r="AQ17" s="84">
        <v>13</v>
      </c>
      <c r="AR17" s="84">
        <v>1</v>
      </c>
      <c r="AS17" s="84">
        <v>7</v>
      </c>
      <c r="AT17" s="86">
        <v>47591</v>
      </c>
      <c r="AU17" s="86">
        <v>46999</v>
      </c>
      <c r="AV17" s="86">
        <v>94590</v>
      </c>
    </row>
    <row r="18" spans="1:48" ht="37.5" x14ac:dyDescent="0.5">
      <c r="A18" s="83" t="s">
        <v>170</v>
      </c>
      <c r="B18" s="84">
        <v>323</v>
      </c>
      <c r="C18" s="84">
        <v>352</v>
      </c>
      <c r="D18" s="85">
        <v>1491</v>
      </c>
      <c r="E18" s="85">
        <v>1430</v>
      </c>
      <c r="F18" s="85">
        <v>2170</v>
      </c>
      <c r="G18" s="85">
        <v>2112</v>
      </c>
      <c r="H18" s="85">
        <v>2243</v>
      </c>
      <c r="I18" s="85">
        <v>2191</v>
      </c>
      <c r="J18" s="103">
        <v>2097</v>
      </c>
      <c r="K18" s="99">
        <v>2120</v>
      </c>
      <c r="L18" s="103">
        <v>1488</v>
      </c>
      <c r="M18" s="99">
        <v>1527</v>
      </c>
      <c r="N18" s="103">
        <v>1366</v>
      </c>
      <c r="O18" s="99">
        <v>1375</v>
      </c>
      <c r="P18" s="103">
        <v>1473</v>
      </c>
      <c r="Q18" s="99">
        <v>1596</v>
      </c>
      <c r="R18" s="103">
        <v>1651</v>
      </c>
      <c r="S18" s="99">
        <v>1841</v>
      </c>
      <c r="T18" s="103">
        <v>1868</v>
      </c>
      <c r="U18" s="99">
        <v>2094</v>
      </c>
      <c r="V18" s="103">
        <v>1965</v>
      </c>
      <c r="W18" s="99">
        <v>2104</v>
      </c>
      <c r="X18" s="85">
        <v>1668</v>
      </c>
      <c r="Y18" s="85">
        <v>1768</v>
      </c>
      <c r="Z18" s="85">
        <v>1388</v>
      </c>
      <c r="AA18" s="85">
        <v>1432</v>
      </c>
      <c r="AB18" s="85">
        <v>1012</v>
      </c>
      <c r="AC18" s="85">
        <v>1176</v>
      </c>
      <c r="AD18" s="84">
        <v>652</v>
      </c>
      <c r="AE18" s="84">
        <v>772</v>
      </c>
      <c r="AF18" s="84">
        <v>420</v>
      </c>
      <c r="AG18" s="84">
        <v>518</v>
      </c>
      <c r="AH18" s="84">
        <v>246</v>
      </c>
      <c r="AI18" s="84">
        <v>378</v>
      </c>
      <c r="AJ18" s="84">
        <v>135</v>
      </c>
      <c r="AK18" s="84">
        <v>230</v>
      </c>
      <c r="AL18" s="84">
        <v>66</v>
      </c>
      <c r="AM18" s="84">
        <v>83</v>
      </c>
      <c r="AN18" s="84">
        <v>16</v>
      </c>
      <c r="AO18" s="84">
        <v>28</v>
      </c>
      <c r="AP18" s="84">
        <v>1</v>
      </c>
      <c r="AQ18" s="84">
        <v>7</v>
      </c>
      <c r="AR18" s="84">
        <v>4</v>
      </c>
      <c r="AS18" s="84">
        <v>2</v>
      </c>
      <c r="AT18" s="86">
        <v>23743</v>
      </c>
      <c r="AU18" s="86">
        <v>25136</v>
      </c>
      <c r="AV18" s="86">
        <v>48879</v>
      </c>
    </row>
    <row r="19" spans="1:48" x14ac:dyDescent="0.5">
      <c r="A19" s="83" t="s">
        <v>171</v>
      </c>
      <c r="B19" s="84">
        <v>160</v>
      </c>
      <c r="C19" s="84">
        <v>166</v>
      </c>
      <c r="D19" s="84">
        <v>816</v>
      </c>
      <c r="E19" s="84">
        <v>692</v>
      </c>
      <c r="F19" s="84">
        <v>996</v>
      </c>
      <c r="G19" s="84">
        <v>953</v>
      </c>
      <c r="H19" s="85">
        <v>1039</v>
      </c>
      <c r="I19" s="85">
        <v>1006</v>
      </c>
      <c r="J19" s="105">
        <v>996</v>
      </c>
      <c r="K19" s="99">
        <v>1018</v>
      </c>
      <c r="L19" s="105">
        <v>705</v>
      </c>
      <c r="M19" s="100">
        <v>755</v>
      </c>
      <c r="N19" s="105">
        <v>587</v>
      </c>
      <c r="O19" s="100">
        <v>672</v>
      </c>
      <c r="P19" s="105">
        <v>561</v>
      </c>
      <c r="Q19" s="100">
        <v>731</v>
      </c>
      <c r="R19" s="105">
        <v>732</v>
      </c>
      <c r="S19" s="100">
        <v>835</v>
      </c>
      <c r="T19" s="105">
        <v>923</v>
      </c>
      <c r="U19" s="99">
        <v>1058</v>
      </c>
      <c r="V19" s="103">
        <v>1022</v>
      </c>
      <c r="W19" s="99">
        <v>1147</v>
      </c>
      <c r="X19" s="84">
        <v>932</v>
      </c>
      <c r="Y19" s="85">
        <v>1049</v>
      </c>
      <c r="Z19" s="84">
        <v>839</v>
      </c>
      <c r="AA19" s="84">
        <v>883</v>
      </c>
      <c r="AB19" s="84">
        <v>668</v>
      </c>
      <c r="AC19" s="84">
        <v>760</v>
      </c>
      <c r="AD19" s="84">
        <v>431</v>
      </c>
      <c r="AE19" s="84">
        <v>493</v>
      </c>
      <c r="AF19" s="84">
        <v>276</v>
      </c>
      <c r="AG19" s="84">
        <v>354</v>
      </c>
      <c r="AH19" s="84">
        <v>140</v>
      </c>
      <c r="AI19" s="84">
        <v>210</v>
      </c>
      <c r="AJ19" s="84">
        <v>76</v>
      </c>
      <c r="AK19" s="84">
        <v>142</v>
      </c>
      <c r="AL19" s="84">
        <v>26</v>
      </c>
      <c r="AM19" s="84">
        <v>55</v>
      </c>
      <c r="AN19" s="84">
        <v>8</v>
      </c>
      <c r="AO19" s="84">
        <v>23</v>
      </c>
      <c r="AP19" s="84">
        <v>0</v>
      </c>
      <c r="AQ19" s="84">
        <v>1</v>
      </c>
      <c r="AR19" s="84">
        <v>0</v>
      </c>
      <c r="AS19" s="84">
        <v>1</v>
      </c>
      <c r="AT19" s="86">
        <v>11933</v>
      </c>
      <c r="AU19" s="86">
        <v>13004</v>
      </c>
      <c r="AV19" s="86">
        <v>24937</v>
      </c>
    </row>
    <row r="20" spans="1:48" x14ac:dyDescent="0.5">
      <c r="A20" s="87" t="s">
        <v>126</v>
      </c>
      <c r="B20" s="88">
        <v>2491</v>
      </c>
      <c r="C20" s="88">
        <v>2329</v>
      </c>
      <c r="D20" s="88">
        <v>11077</v>
      </c>
      <c r="E20" s="88">
        <v>10265</v>
      </c>
      <c r="F20" s="88">
        <v>15495</v>
      </c>
      <c r="G20" s="88">
        <v>14597</v>
      </c>
      <c r="H20" s="88">
        <v>16453</v>
      </c>
      <c r="I20" s="88">
        <v>15653</v>
      </c>
      <c r="J20" s="104">
        <v>17607</v>
      </c>
      <c r="K20" s="101">
        <v>17171</v>
      </c>
      <c r="L20" s="104">
        <v>14536</v>
      </c>
      <c r="M20" s="101">
        <v>14262</v>
      </c>
      <c r="N20" s="104">
        <v>12815</v>
      </c>
      <c r="O20" s="101">
        <v>13095</v>
      </c>
      <c r="P20" s="104">
        <v>14140</v>
      </c>
      <c r="Q20" s="101">
        <v>13907</v>
      </c>
      <c r="R20" s="104">
        <v>16012</v>
      </c>
      <c r="S20" s="101">
        <v>15778</v>
      </c>
      <c r="T20" s="104">
        <v>17098</v>
      </c>
      <c r="U20" s="101">
        <v>17580</v>
      </c>
      <c r="V20" s="104">
        <v>17049</v>
      </c>
      <c r="W20" s="101">
        <v>17172</v>
      </c>
      <c r="X20" s="88">
        <v>13983</v>
      </c>
      <c r="Y20" s="88">
        <v>14555</v>
      </c>
      <c r="Z20" s="88">
        <v>11913</v>
      </c>
      <c r="AA20" s="88">
        <v>12617</v>
      </c>
      <c r="AB20" s="88">
        <v>9160</v>
      </c>
      <c r="AC20" s="88">
        <v>10167</v>
      </c>
      <c r="AD20" s="88">
        <v>6206</v>
      </c>
      <c r="AE20" s="88">
        <v>7236</v>
      </c>
      <c r="AF20" s="88">
        <v>4031</v>
      </c>
      <c r="AG20" s="88">
        <v>4984</v>
      </c>
      <c r="AH20" s="88">
        <v>2257</v>
      </c>
      <c r="AI20" s="88">
        <v>3156</v>
      </c>
      <c r="AJ20" s="88">
        <v>1115</v>
      </c>
      <c r="AK20" s="88">
        <v>1911</v>
      </c>
      <c r="AL20" s="89">
        <v>421</v>
      </c>
      <c r="AM20" s="89">
        <v>698</v>
      </c>
      <c r="AN20" s="89">
        <v>122</v>
      </c>
      <c r="AO20" s="89">
        <v>271</v>
      </c>
      <c r="AP20" s="89">
        <v>26</v>
      </c>
      <c r="AQ20" s="89">
        <v>75</v>
      </c>
      <c r="AR20" s="89">
        <v>18</v>
      </c>
      <c r="AS20" s="89">
        <v>29</v>
      </c>
      <c r="AT20" s="90">
        <v>204025</v>
      </c>
      <c r="AU20" s="90">
        <v>207508</v>
      </c>
      <c r="AV20" s="90">
        <v>411533</v>
      </c>
    </row>
    <row r="21" spans="1:48" x14ac:dyDescent="0.5">
      <c r="A21" s="160" t="s">
        <v>143</v>
      </c>
      <c r="B21" s="1"/>
      <c r="C21" s="1"/>
      <c r="D21" s="1"/>
      <c r="E21" s="1"/>
      <c r="F21" s="1"/>
      <c r="G21" s="1"/>
      <c r="H21" s="1"/>
      <c r="I21" s="1"/>
      <c r="J21" s="108"/>
      <c r="K21" s="95"/>
      <c r="L21" s="108"/>
      <c r="M21" s="95"/>
      <c r="N21" s="108"/>
      <c r="O21" s="95"/>
      <c r="P21" s="108"/>
      <c r="Q21" s="95"/>
      <c r="R21" s="108"/>
      <c r="S21" s="95"/>
      <c r="T21" s="108"/>
      <c r="U21" s="95"/>
      <c r="V21" s="108"/>
      <c r="W21" s="95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x14ac:dyDescent="0.5">
      <c r="A22" s="160"/>
      <c r="B22" s="1"/>
      <c r="C22" s="1"/>
      <c r="D22" s="1"/>
      <c r="E22" s="1"/>
      <c r="F22" s="1"/>
      <c r="G22" s="1"/>
      <c r="H22" s="1"/>
      <c r="I22" s="1"/>
      <c r="J22" s="108"/>
      <c r="K22" s="106">
        <f>SUM(K20,M20,O20,Q20,S20,U20,W20)</f>
        <v>108965</v>
      </c>
      <c r="L22" s="108"/>
      <c r="M22" s="95"/>
      <c r="N22" s="108"/>
      <c r="O22" s="95"/>
      <c r="P22" s="108"/>
      <c r="Q22" s="95"/>
      <c r="R22" s="108"/>
      <c r="S22" s="95"/>
      <c r="T22" s="108"/>
      <c r="U22" s="95"/>
      <c r="V22" s="108"/>
      <c r="W22" s="95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x14ac:dyDescent="0.5">
      <c r="A23" s="160"/>
      <c r="B23" s="1"/>
      <c r="C23" s="1"/>
      <c r="D23" s="1"/>
      <c r="E23" s="1" t="s">
        <v>222</v>
      </c>
      <c r="F23" s="1" t="s">
        <v>141</v>
      </c>
      <c r="G23" s="1"/>
      <c r="H23" s="1"/>
      <c r="I23" s="1"/>
      <c r="J23" s="108"/>
      <c r="K23" s="95"/>
      <c r="L23" s="108"/>
      <c r="M23" s="95"/>
      <c r="N23" s="108"/>
      <c r="O23" s="95"/>
      <c r="P23" s="108"/>
      <c r="Q23" s="95"/>
      <c r="R23" s="108"/>
      <c r="S23" s="95"/>
      <c r="T23" s="108"/>
      <c r="U23" s="95"/>
      <c r="V23" s="108"/>
      <c r="W23" s="95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x14ac:dyDescent="0.5">
      <c r="A24" s="154"/>
      <c r="B24" s="1"/>
      <c r="C24" s="1"/>
      <c r="D24" s="1"/>
      <c r="E24" s="1">
        <v>2557</v>
      </c>
      <c r="F24" s="1">
        <v>4723</v>
      </c>
      <c r="G24" s="1"/>
      <c r="H24" s="1"/>
      <c r="I24" s="1"/>
      <c r="J24" s="108"/>
      <c r="K24" s="95">
        <f>F24*100/K22</f>
        <v>4.3344193089524161</v>
      </c>
      <c r="L24" s="108"/>
      <c r="M24" s="95"/>
      <c r="N24" s="108"/>
      <c r="O24" s="95"/>
      <c r="P24" s="108"/>
      <c r="Q24" s="95"/>
      <c r="R24" s="108"/>
      <c r="S24" s="95"/>
      <c r="T24" s="108"/>
      <c r="U24" s="95"/>
      <c r="V24" s="108"/>
      <c r="W24" s="95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x14ac:dyDescent="0.5">
      <c r="A25" s="154"/>
      <c r="B25" s="1"/>
      <c r="C25" s="1"/>
      <c r="D25" s="1"/>
      <c r="E25" s="1"/>
      <c r="F25" s="1"/>
      <c r="G25" s="1"/>
      <c r="H25" s="1"/>
      <c r="I25" s="1"/>
      <c r="J25" s="108"/>
      <c r="K25" s="95"/>
      <c r="L25" s="108"/>
      <c r="M25" s="95"/>
      <c r="N25" s="108"/>
      <c r="O25" s="95"/>
      <c r="P25" s="108"/>
      <c r="Q25" s="95"/>
      <c r="R25" s="108"/>
      <c r="S25" s="95"/>
      <c r="T25" s="108"/>
      <c r="U25" s="95"/>
      <c r="V25" s="108"/>
      <c r="W25" s="95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x14ac:dyDescent="0.5">
      <c r="A26" s="154"/>
      <c r="B26" s="1"/>
      <c r="C26" s="1"/>
      <c r="D26" s="1"/>
      <c r="E26" s="1"/>
      <c r="F26" s="1"/>
      <c r="G26" s="1"/>
      <c r="H26" s="1"/>
      <c r="I26" s="1"/>
      <c r="J26" s="108"/>
      <c r="K26" s="95"/>
      <c r="L26" s="108"/>
      <c r="M26" s="95"/>
      <c r="N26" s="108"/>
      <c r="O26" s="95"/>
      <c r="P26" s="108"/>
      <c r="Q26" s="95"/>
      <c r="R26" s="108"/>
      <c r="S26" s="95"/>
      <c r="T26" s="108"/>
      <c r="U26" s="95"/>
      <c r="V26" s="108"/>
      <c r="W26" s="95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56.25" x14ac:dyDescent="0.5">
      <c r="A27" s="91" t="s">
        <v>166</v>
      </c>
      <c r="B27" s="1"/>
      <c r="C27" s="1"/>
      <c r="D27" s="1"/>
      <c r="E27" s="1"/>
      <c r="F27" s="1"/>
      <c r="G27" s="1"/>
      <c r="H27" s="1"/>
      <c r="I27" s="1"/>
      <c r="J27" s="108"/>
      <c r="K27" s="95"/>
      <c r="L27" s="108"/>
      <c r="M27" s="95"/>
      <c r="N27" s="108"/>
      <c r="O27" s="95"/>
      <c r="P27" s="108"/>
      <c r="Q27" s="95"/>
      <c r="R27" s="108"/>
      <c r="S27" s="95"/>
      <c r="T27" s="108"/>
      <c r="U27" s="95"/>
      <c r="V27" s="108"/>
      <c r="W27" s="95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x14ac:dyDescent="0.5">
      <c r="A28" s="91" t="s">
        <v>167</v>
      </c>
      <c r="B28" s="1"/>
      <c r="C28" s="1"/>
      <c r="D28" s="1"/>
      <c r="E28" s="1"/>
      <c r="F28" s="1"/>
      <c r="G28" s="1"/>
      <c r="H28" s="1"/>
      <c r="I28" s="1"/>
      <c r="J28" s="108"/>
      <c r="K28" s="95"/>
      <c r="L28" s="108"/>
      <c r="M28" s="95"/>
      <c r="N28" s="108"/>
      <c r="O28" s="95"/>
      <c r="P28" s="108"/>
      <c r="Q28" s="95"/>
      <c r="R28" s="108"/>
      <c r="S28" s="95"/>
      <c r="T28" s="108"/>
      <c r="U28" s="95"/>
      <c r="V28" s="108"/>
      <c r="W28" s="95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x14ac:dyDescent="0.5">
      <c r="A29" s="91" t="s">
        <v>168</v>
      </c>
      <c r="B29" s="1"/>
      <c r="C29" s="1"/>
      <c r="D29" s="1"/>
      <c r="E29" s="1"/>
      <c r="F29" s="1"/>
      <c r="G29" s="1"/>
      <c r="H29" s="1"/>
      <c r="I29" s="1"/>
      <c r="J29" s="108"/>
      <c r="K29" s="95"/>
      <c r="L29" s="108"/>
      <c r="M29" s="95"/>
      <c r="N29" s="108"/>
      <c r="O29" s="95"/>
      <c r="P29" s="108"/>
      <c r="Q29" s="95"/>
      <c r="R29" s="108"/>
      <c r="S29" s="95"/>
      <c r="T29" s="108"/>
      <c r="U29" s="95"/>
      <c r="V29" s="108"/>
      <c r="W29" s="95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37.5" x14ac:dyDescent="0.5">
      <c r="A30" s="91" t="s">
        <v>169</v>
      </c>
      <c r="B30" s="1"/>
      <c r="C30" s="1"/>
      <c r="D30" s="1"/>
      <c r="E30" s="1"/>
      <c r="F30" s="1"/>
      <c r="G30" s="1"/>
      <c r="H30" s="1"/>
      <c r="I30" s="1"/>
      <c r="J30" s="108"/>
      <c r="K30" s="95"/>
      <c r="L30" s="108"/>
      <c r="M30" s="95"/>
      <c r="N30" s="108"/>
      <c r="O30" s="95"/>
      <c r="P30" s="108"/>
      <c r="Q30" s="95"/>
      <c r="R30" s="108"/>
      <c r="S30" s="95"/>
      <c r="T30" s="108"/>
      <c r="U30" s="95"/>
      <c r="V30" s="108"/>
      <c r="W30" s="95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37.5" x14ac:dyDescent="0.5">
      <c r="A31" s="91" t="s">
        <v>170</v>
      </c>
      <c r="B31" s="1"/>
      <c r="C31" s="1"/>
      <c r="D31" s="1"/>
      <c r="E31" s="1"/>
      <c r="F31" s="1"/>
      <c r="G31" s="1"/>
      <c r="H31" s="1"/>
      <c r="I31" s="1"/>
      <c r="J31" s="108"/>
      <c r="K31" s="95"/>
      <c r="L31" s="108"/>
      <c r="M31" s="95"/>
      <c r="N31" s="108"/>
      <c r="O31" s="95"/>
      <c r="P31" s="108"/>
      <c r="Q31" s="95"/>
      <c r="R31" s="108"/>
      <c r="S31" s="95"/>
      <c r="T31" s="108"/>
      <c r="U31" s="95"/>
      <c r="V31" s="108"/>
      <c r="W31" s="95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x14ac:dyDescent="0.5">
      <c r="A32" s="91" t="s">
        <v>171</v>
      </c>
      <c r="B32" s="1"/>
      <c r="C32" s="1"/>
      <c r="D32" s="1"/>
      <c r="E32" s="1"/>
      <c r="F32" s="1"/>
      <c r="G32" s="1"/>
      <c r="H32" s="1"/>
      <c r="I32" s="1"/>
      <c r="J32" s="108"/>
      <c r="K32" s="95"/>
      <c r="L32" s="108"/>
      <c r="M32" s="95"/>
      <c r="N32" s="108"/>
      <c r="O32" s="95"/>
      <c r="P32" s="108"/>
      <c r="Q32" s="95"/>
      <c r="R32" s="108"/>
      <c r="S32" s="95"/>
      <c r="T32" s="108"/>
      <c r="U32" s="95"/>
      <c r="V32" s="108"/>
      <c r="W32" s="95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x14ac:dyDescent="0.5">
      <c r="A33" s="92" t="s">
        <v>126</v>
      </c>
      <c r="B33" s="1"/>
      <c r="C33" s="1"/>
      <c r="D33" s="1"/>
      <c r="E33" s="1"/>
      <c r="F33" s="1"/>
      <c r="G33" s="1"/>
      <c r="H33" s="1"/>
      <c r="I33" s="1"/>
      <c r="J33" s="108"/>
      <c r="K33" s="95"/>
      <c r="L33" s="108"/>
      <c r="M33" s="95"/>
      <c r="N33" s="108"/>
      <c r="O33" s="95"/>
      <c r="P33" s="108"/>
      <c r="Q33" s="95"/>
      <c r="R33" s="108"/>
      <c r="S33" s="95"/>
      <c r="T33" s="108"/>
      <c r="U33" s="95"/>
      <c r="V33" s="108"/>
      <c r="W33" s="95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x14ac:dyDescent="0.5">
      <c r="A34" s="93" t="s">
        <v>211</v>
      </c>
      <c r="B34" s="1"/>
      <c r="C34" s="1"/>
      <c r="D34" s="1"/>
      <c r="E34" s="1"/>
      <c r="F34" s="1"/>
      <c r="G34" s="1"/>
      <c r="H34" s="1"/>
      <c r="I34" s="1"/>
      <c r="J34" s="108"/>
      <c r="K34" s="95"/>
      <c r="L34" s="108"/>
      <c r="M34" s="95"/>
      <c r="N34" s="108"/>
      <c r="O34" s="95"/>
      <c r="P34" s="108"/>
      <c r="Q34" s="95"/>
      <c r="R34" s="108"/>
      <c r="S34" s="95"/>
      <c r="T34" s="108"/>
      <c r="U34" s="95"/>
      <c r="V34" s="108"/>
      <c r="W34" s="95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x14ac:dyDescent="0.5">
      <c r="A35" s="93" t="s">
        <v>215</v>
      </c>
      <c r="B35" s="1"/>
      <c r="C35" s="1"/>
      <c r="D35" s="1"/>
      <c r="E35" s="1"/>
      <c r="F35" s="1"/>
      <c r="G35" s="1"/>
      <c r="H35" s="1"/>
      <c r="I35" s="1"/>
      <c r="J35" s="108"/>
      <c r="K35" s="95"/>
      <c r="L35" s="108"/>
      <c r="M35" s="95"/>
      <c r="N35" s="108"/>
      <c r="O35" s="95"/>
      <c r="P35" s="108"/>
      <c r="Q35" s="95"/>
      <c r="R35" s="108"/>
      <c r="S35" s="95"/>
      <c r="T35" s="108"/>
      <c r="U35" s="95"/>
      <c r="V35" s="108"/>
      <c r="W35" s="95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</sheetData>
  <mergeCells count="52">
    <mergeCell ref="A21:A23"/>
    <mergeCell ref="A24:A26"/>
    <mergeCell ref="AJ11:AK11"/>
    <mergeCell ref="AL11:AM11"/>
    <mergeCell ref="AN11:AO11"/>
    <mergeCell ref="L11:M11"/>
    <mergeCell ref="N11:O11"/>
    <mergeCell ref="P11:Q11"/>
    <mergeCell ref="R11:S11"/>
    <mergeCell ref="T11:U11"/>
    <mergeCell ref="V11:W11"/>
    <mergeCell ref="AP11:AQ11"/>
    <mergeCell ref="AR11:AS11"/>
    <mergeCell ref="AT11:AV11"/>
    <mergeCell ref="X11:Y11"/>
    <mergeCell ref="Z11:AA11"/>
    <mergeCell ref="AB11:AC11"/>
    <mergeCell ref="AD11:AE11"/>
    <mergeCell ref="AF11:AG11"/>
    <mergeCell ref="AH11:AI11"/>
    <mergeCell ref="AP8:AQ8"/>
    <mergeCell ref="AR8:AS8"/>
    <mergeCell ref="AT8:AV8"/>
    <mergeCell ref="A10:A12"/>
    <mergeCell ref="B10:AV10"/>
    <mergeCell ref="B11:C11"/>
    <mergeCell ref="D11:E11"/>
    <mergeCell ref="F11:G11"/>
    <mergeCell ref="H11:I11"/>
    <mergeCell ref="J11:K11"/>
    <mergeCell ref="AD8:AE8"/>
    <mergeCell ref="AF8:AG8"/>
    <mergeCell ref="AH8:AI8"/>
    <mergeCell ref="AJ8:AK8"/>
    <mergeCell ref="AL8:AM8"/>
    <mergeCell ref="AN8:AO8"/>
    <mergeCell ref="AB8:AC8"/>
    <mergeCell ref="A7:A9"/>
    <mergeCell ref="B7:AV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</mergeCells>
  <hyperlinks>
    <hyperlink ref="A3" r:id="rId1" display="http://nbdatacenter.moph.go.th/hdc/reports/report.php?source=formated/pop_sex_age.php&amp;cat_id=ac4eed1bddb23d6130746d62d2538fd0&amp;id=710884bc8d16f755073cf194970b064a"/>
    <hyperlink ref="A4" r:id="rId2" display="http://nbdatacenter.moph.go.th/hdc/reports/report.php?source=formated/pop_sex_age.php&amp;cat_id=ac4eed1bddb23d6130746d62d2538fd0&amp;id=710884bc8d16f755073cf194970b064a"/>
    <hyperlink ref="A5" r:id="rId3" display="http://nbdatacenter.moph.go.th/hdc/reports/report.php?source=formated/pop_sex_age.php&amp;cat_id=ac4eed1bddb23d6130746d62d2538fd0&amp;id=710884bc8d16f755073cf194970b064a"/>
    <hyperlink ref="A6" r:id="rId4" display="http://nbdatacenter.moph.go.th/hdc/reports/report.php?source=formated/pop_sex_age.php&amp;cat_id=ac4eed1bddb23d6130746d62d2538fd0&amp;id=710884bc8d16f755073cf194970b064a"/>
  </hyperlinks>
  <pageMargins left="0.7" right="0.7" top="0.75" bottom="0.75" header="0.3" footer="0.3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2"/>
  <sheetViews>
    <sheetView topLeftCell="F56" zoomScale="80" zoomScaleNormal="80" workbookViewId="0">
      <selection activeCell="K63" sqref="K63"/>
    </sheetView>
  </sheetViews>
  <sheetFormatPr defaultRowHeight="21.75" x14ac:dyDescent="0.5"/>
  <cols>
    <col min="10" max="23" width="9.140625" style="36"/>
  </cols>
  <sheetData>
    <row r="1" spans="1:48" x14ac:dyDescent="0.5">
      <c r="A1" t="s">
        <v>205</v>
      </c>
    </row>
    <row r="2" spans="1:48" x14ac:dyDescent="0.5">
      <c r="A2" t="s">
        <v>206</v>
      </c>
    </row>
    <row r="3" spans="1:48" x14ac:dyDescent="0.5">
      <c r="A3" t="s">
        <v>207</v>
      </c>
    </row>
    <row r="4" spans="1:48" x14ac:dyDescent="0.5">
      <c r="A4" t="s">
        <v>208</v>
      </c>
    </row>
    <row r="5" spans="1:48" x14ac:dyDescent="0.5">
      <c r="A5" t="s">
        <v>209</v>
      </c>
    </row>
    <row r="6" spans="1:48" x14ac:dyDescent="0.5">
      <c r="A6" t="s">
        <v>210</v>
      </c>
    </row>
    <row r="7" spans="1:48" x14ac:dyDescent="0.5">
      <c r="A7" t="s">
        <v>143</v>
      </c>
      <c r="B7" t="s">
        <v>144</v>
      </c>
    </row>
    <row r="8" spans="1:48" x14ac:dyDescent="0.5">
      <c r="B8" t="s">
        <v>145</v>
      </c>
      <c r="D8" s="71">
        <v>42826</v>
      </c>
      <c r="F8" s="71">
        <v>42983</v>
      </c>
      <c r="H8" s="72">
        <v>41913</v>
      </c>
      <c r="J8" s="36" t="s">
        <v>146</v>
      </c>
      <c r="L8" s="36" t="s">
        <v>147</v>
      </c>
      <c r="N8" s="36" t="s">
        <v>148</v>
      </c>
      <c r="P8" s="36" t="s">
        <v>149</v>
      </c>
      <c r="R8" s="36" t="s">
        <v>150</v>
      </c>
      <c r="T8" s="36" t="s">
        <v>151</v>
      </c>
      <c r="V8" s="36" t="s">
        <v>152</v>
      </c>
      <c r="X8" t="s">
        <v>153</v>
      </c>
      <c r="Z8" t="s">
        <v>154</v>
      </c>
      <c r="AB8" t="s">
        <v>155</v>
      </c>
      <c r="AD8" t="s">
        <v>156</v>
      </c>
      <c r="AF8" t="s">
        <v>157</v>
      </c>
      <c r="AH8" t="s">
        <v>158</v>
      </c>
      <c r="AJ8" t="s">
        <v>159</v>
      </c>
      <c r="AL8" t="s">
        <v>160</v>
      </c>
      <c r="AN8" t="s">
        <v>161</v>
      </c>
      <c r="AP8" t="s">
        <v>162</v>
      </c>
      <c r="AR8" t="s">
        <v>163</v>
      </c>
      <c r="AT8" t="s">
        <v>126</v>
      </c>
    </row>
    <row r="9" spans="1:48" x14ac:dyDescent="0.5">
      <c r="B9" t="s">
        <v>164</v>
      </c>
      <c r="C9" t="s">
        <v>165</v>
      </c>
      <c r="D9" t="s">
        <v>164</v>
      </c>
      <c r="E9" t="s">
        <v>165</v>
      </c>
      <c r="F9" t="s">
        <v>164</v>
      </c>
      <c r="G9" t="s">
        <v>165</v>
      </c>
      <c r="H9" t="s">
        <v>164</v>
      </c>
      <c r="I9" t="s">
        <v>165</v>
      </c>
      <c r="J9" s="36" t="s">
        <v>164</v>
      </c>
      <c r="K9" s="36" t="s">
        <v>165</v>
      </c>
      <c r="L9" s="36" t="s">
        <v>164</v>
      </c>
      <c r="M9" s="36" t="s">
        <v>165</v>
      </c>
      <c r="N9" s="36" t="s">
        <v>164</v>
      </c>
      <c r="O9" s="36" t="s">
        <v>165</v>
      </c>
      <c r="P9" s="36" t="s">
        <v>164</v>
      </c>
      <c r="Q9" s="36" t="s">
        <v>165</v>
      </c>
      <c r="R9" s="36" t="s">
        <v>164</v>
      </c>
      <c r="S9" s="36" t="s">
        <v>165</v>
      </c>
      <c r="T9" s="36" t="s">
        <v>164</v>
      </c>
      <c r="U9" s="36" t="s">
        <v>165</v>
      </c>
      <c r="V9" s="36" t="s">
        <v>164</v>
      </c>
      <c r="W9" s="36" t="s">
        <v>165</v>
      </c>
      <c r="X9" t="s">
        <v>164</v>
      </c>
      <c r="Y9" t="s">
        <v>165</v>
      </c>
      <c r="Z9" t="s">
        <v>164</v>
      </c>
      <c r="AA9" t="s">
        <v>165</v>
      </c>
      <c r="AB9" t="s">
        <v>164</v>
      </c>
      <c r="AC9" t="s">
        <v>165</v>
      </c>
      <c r="AD9" t="s">
        <v>164</v>
      </c>
      <c r="AE9" t="s">
        <v>165</v>
      </c>
      <c r="AF9" t="s">
        <v>164</v>
      </c>
      <c r="AG9" t="s">
        <v>165</v>
      </c>
      <c r="AH9" t="s">
        <v>164</v>
      </c>
      <c r="AI9" t="s">
        <v>165</v>
      </c>
      <c r="AJ9" t="s">
        <v>164</v>
      </c>
      <c r="AK9" t="s">
        <v>165</v>
      </c>
      <c r="AL9" t="s">
        <v>164</v>
      </c>
      <c r="AM9" t="s">
        <v>165</v>
      </c>
      <c r="AN9" t="s">
        <v>164</v>
      </c>
      <c r="AO9" t="s">
        <v>165</v>
      </c>
      <c r="AP9" t="s">
        <v>164</v>
      </c>
      <c r="AQ9" t="s">
        <v>165</v>
      </c>
      <c r="AR9" t="s">
        <v>164</v>
      </c>
      <c r="AS9" t="s">
        <v>165</v>
      </c>
      <c r="AT9" t="s">
        <v>164</v>
      </c>
      <c r="AU9" t="s">
        <v>165</v>
      </c>
      <c r="AV9" t="s">
        <v>126</v>
      </c>
    </row>
    <row r="10" spans="1:48" x14ac:dyDescent="0.5">
      <c r="A10" t="s">
        <v>143</v>
      </c>
      <c r="B10" t="s">
        <v>144</v>
      </c>
    </row>
    <row r="11" spans="1:48" x14ac:dyDescent="0.5">
      <c r="B11" t="s">
        <v>145</v>
      </c>
      <c r="D11" s="71">
        <v>42826</v>
      </c>
      <c r="F11" s="71">
        <v>42983</v>
      </c>
      <c r="H11" s="72">
        <v>41913</v>
      </c>
      <c r="J11" s="36" t="s">
        <v>146</v>
      </c>
      <c r="L11" s="36" t="s">
        <v>147</v>
      </c>
      <c r="N11" s="36" t="s">
        <v>148</v>
      </c>
      <c r="P11" s="36" t="s">
        <v>149</v>
      </c>
      <c r="R11" s="36" t="s">
        <v>150</v>
      </c>
      <c r="T11" s="36" t="s">
        <v>151</v>
      </c>
      <c r="V11" s="36" t="s">
        <v>152</v>
      </c>
      <c r="X11" t="s">
        <v>153</v>
      </c>
      <c r="Z11" t="s">
        <v>154</v>
      </c>
      <c r="AB11" t="s">
        <v>155</v>
      </c>
      <c r="AD11" t="s">
        <v>156</v>
      </c>
      <c r="AF11" t="s">
        <v>157</v>
      </c>
      <c r="AH11" t="s">
        <v>158</v>
      </c>
      <c r="AJ11" t="s">
        <v>159</v>
      </c>
      <c r="AL11" t="s">
        <v>160</v>
      </c>
      <c r="AN11" t="s">
        <v>161</v>
      </c>
      <c r="AP11" t="s">
        <v>162</v>
      </c>
      <c r="AR11" t="s">
        <v>163</v>
      </c>
      <c r="AT11" t="s">
        <v>126</v>
      </c>
    </row>
    <row r="12" spans="1:48" x14ac:dyDescent="0.5">
      <c r="B12" t="s">
        <v>164</v>
      </c>
      <c r="C12" t="s">
        <v>165</v>
      </c>
      <c r="D12" t="s">
        <v>164</v>
      </c>
      <c r="E12" t="s">
        <v>165</v>
      </c>
      <c r="F12" t="s">
        <v>164</v>
      </c>
      <c r="G12" t="s">
        <v>165</v>
      </c>
      <c r="H12" t="s">
        <v>164</v>
      </c>
      <c r="I12" t="s">
        <v>165</v>
      </c>
      <c r="J12" s="36" t="s">
        <v>164</v>
      </c>
      <c r="K12" s="36" t="s">
        <v>165</v>
      </c>
      <c r="L12" s="36" t="s">
        <v>164</v>
      </c>
      <c r="M12" s="36" t="s">
        <v>165</v>
      </c>
      <c r="N12" s="36" t="s">
        <v>164</v>
      </c>
      <c r="O12" s="36" t="s">
        <v>165</v>
      </c>
      <c r="P12" s="36" t="s">
        <v>164</v>
      </c>
      <c r="Q12" s="36" t="s">
        <v>165</v>
      </c>
      <c r="R12" s="36" t="s">
        <v>164</v>
      </c>
      <c r="S12" s="36" t="s">
        <v>165</v>
      </c>
      <c r="T12" s="36" t="s">
        <v>164</v>
      </c>
      <c r="U12" s="36" t="s">
        <v>165</v>
      </c>
      <c r="V12" s="36" t="s">
        <v>164</v>
      </c>
      <c r="W12" s="36" t="s">
        <v>165</v>
      </c>
      <c r="X12" t="s">
        <v>164</v>
      </c>
      <c r="Y12" t="s">
        <v>165</v>
      </c>
      <c r="Z12" t="s">
        <v>164</v>
      </c>
      <c r="AA12" t="s">
        <v>165</v>
      </c>
      <c r="AB12" t="s">
        <v>164</v>
      </c>
      <c r="AC12" t="s">
        <v>165</v>
      </c>
      <c r="AD12" t="s">
        <v>164</v>
      </c>
      <c r="AE12" t="s">
        <v>165</v>
      </c>
      <c r="AF12" t="s">
        <v>164</v>
      </c>
      <c r="AG12" t="s">
        <v>165</v>
      </c>
      <c r="AH12" t="s">
        <v>164</v>
      </c>
      <c r="AI12" t="s">
        <v>165</v>
      </c>
      <c r="AJ12" t="s">
        <v>164</v>
      </c>
      <c r="AK12" t="s">
        <v>165</v>
      </c>
      <c r="AL12" t="s">
        <v>164</v>
      </c>
      <c r="AM12" t="s">
        <v>165</v>
      </c>
      <c r="AN12" t="s">
        <v>164</v>
      </c>
      <c r="AO12" t="s">
        <v>165</v>
      </c>
      <c r="AP12" t="s">
        <v>164</v>
      </c>
      <c r="AQ12" t="s">
        <v>165</v>
      </c>
      <c r="AR12" t="s">
        <v>164</v>
      </c>
      <c r="AS12" t="s">
        <v>165</v>
      </c>
      <c r="AT12" t="s">
        <v>164</v>
      </c>
      <c r="AU12" t="s">
        <v>165</v>
      </c>
      <c r="AV12" t="s">
        <v>126</v>
      </c>
    </row>
    <row r="13" spans="1:48" x14ac:dyDescent="0.5">
      <c r="A13" t="s">
        <v>126</v>
      </c>
      <c r="B13" s="73">
        <v>2314</v>
      </c>
      <c r="C13" s="73">
        <v>2175</v>
      </c>
      <c r="D13" s="73">
        <v>10750</v>
      </c>
      <c r="E13" s="73">
        <v>9999</v>
      </c>
      <c r="F13" s="73">
        <v>14940</v>
      </c>
      <c r="G13" s="73">
        <v>14036</v>
      </c>
      <c r="H13" s="73">
        <v>16500</v>
      </c>
      <c r="I13" s="73">
        <v>15430</v>
      </c>
      <c r="J13" s="94">
        <v>17673</v>
      </c>
      <c r="K13" s="94">
        <v>17352</v>
      </c>
      <c r="L13" s="94">
        <v>15177</v>
      </c>
      <c r="M13" s="94">
        <v>14802</v>
      </c>
      <c r="N13" s="94">
        <v>12589</v>
      </c>
      <c r="O13" s="94">
        <v>12920</v>
      </c>
      <c r="P13" s="94">
        <v>13839</v>
      </c>
      <c r="Q13" s="94">
        <v>13710</v>
      </c>
      <c r="R13" s="94">
        <v>15663</v>
      </c>
      <c r="S13" s="94">
        <v>15338</v>
      </c>
      <c r="T13" s="94">
        <v>16971</v>
      </c>
      <c r="U13" s="94">
        <v>17270</v>
      </c>
      <c r="V13" s="94">
        <v>17171</v>
      </c>
      <c r="W13" s="94">
        <v>17407</v>
      </c>
      <c r="X13" s="73">
        <v>14561</v>
      </c>
      <c r="Y13" s="73">
        <v>15191</v>
      </c>
      <c r="Z13" s="73">
        <v>12569</v>
      </c>
      <c r="AA13" s="73">
        <v>13199</v>
      </c>
      <c r="AB13" s="73">
        <v>9742</v>
      </c>
      <c r="AC13" s="73">
        <v>10596</v>
      </c>
      <c r="AD13" s="73">
        <v>6846</v>
      </c>
      <c r="AE13" s="73">
        <v>8037</v>
      </c>
      <c r="AF13" s="73">
        <v>4441</v>
      </c>
      <c r="AG13" s="73">
        <v>5366</v>
      </c>
      <c r="AH13" s="73">
        <v>2627</v>
      </c>
      <c r="AI13" s="73">
        <v>3626</v>
      </c>
      <c r="AJ13" s="73">
        <v>1365</v>
      </c>
      <c r="AK13" s="73">
        <v>2208</v>
      </c>
      <c r="AL13">
        <v>584</v>
      </c>
      <c r="AM13">
        <v>941</v>
      </c>
      <c r="AN13">
        <v>146</v>
      </c>
      <c r="AO13">
        <v>334</v>
      </c>
      <c r="AP13">
        <v>60</v>
      </c>
      <c r="AQ13">
        <v>115</v>
      </c>
      <c r="AR13">
        <v>20</v>
      </c>
      <c r="AS13">
        <v>40</v>
      </c>
      <c r="AT13" s="73">
        <v>206548</v>
      </c>
      <c r="AU13" s="73">
        <v>210092</v>
      </c>
      <c r="AV13" s="73">
        <v>416640</v>
      </c>
    </row>
    <row r="14" spans="1:48" x14ac:dyDescent="0.5">
      <c r="A14" t="s">
        <v>166</v>
      </c>
      <c r="B14">
        <v>562</v>
      </c>
      <c r="C14">
        <v>567</v>
      </c>
      <c r="D14" s="73">
        <v>2684</v>
      </c>
      <c r="E14" s="73">
        <v>2510</v>
      </c>
      <c r="F14" s="73">
        <v>3830</v>
      </c>
      <c r="G14" s="73">
        <v>3568</v>
      </c>
      <c r="H14" s="73">
        <v>4251</v>
      </c>
      <c r="I14" s="73">
        <v>3880</v>
      </c>
      <c r="J14" s="94">
        <v>4661</v>
      </c>
      <c r="K14" s="94">
        <v>4586</v>
      </c>
      <c r="L14" s="94">
        <v>4356</v>
      </c>
      <c r="M14" s="94">
        <v>4349</v>
      </c>
      <c r="N14" s="94">
        <v>3625</v>
      </c>
      <c r="O14" s="94">
        <v>3788</v>
      </c>
      <c r="P14" s="94">
        <v>4075</v>
      </c>
      <c r="Q14" s="94">
        <v>4020</v>
      </c>
      <c r="R14" s="94">
        <v>4721</v>
      </c>
      <c r="S14" s="94">
        <v>4439</v>
      </c>
      <c r="T14" s="94">
        <v>4843</v>
      </c>
      <c r="U14" s="94">
        <v>4817</v>
      </c>
      <c r="V14" s="94">
        <v>4966</v>
      </c>
      <c r="W14" s="94">
        <v>4677</v>
      </c>
      <c r="X14" s="73">
        <v>3933</v>
      </c>
      <c r="Y14" s="73">
        <v>4119</v>
      </c>
      <c r="Z14" s="73">
        <v>3412</v>
      </c>
      <c r="AA14" s="73">
        <v>3584</v>
      </c>
      <c r="AB14" s="73">
        <v>2612</v>
      </c>
      <c r="AC14" s="73">
        <v>2841</v>
      </c>
      <c r="AD14" s="73">
        <v>1769</v>
      </c>
      <c r="AE14" s="73">
        <v>2168</v>
      </c>
      <c r="AF14" s="73">
        <v>1320</v>
      </c>
      <c r="AG14" s="73">
        <v>1640</v>
      </c>
      <c r="AH14">
        <v>709</v>
      </c>
      <c r="AI14">
        <v>966</v>
      </c>
      <c r="AJ14">
        <v>384</v>
      </c>
      <c r="AK14">
        <v>574</v>
      </c>
      <c r="AL14">
        <v>140</v>
      </c>
      <c r="AM14">
        <v>261</v>
      </c>
      <c r="AN14">
        <v>41</v>
      </c>
      <c r="AO14">
        <v>96</v>
      </c>
      <c r="AP14">
        <v>18</v>
      </c>
      <c r="AQ14">
        <v>37</v>
      </c>
      <c r="AR14">
        <v>4</v>
      </c>
      <c r="AS14">
        <v>11</v>
      </c>
      <c r="AT14" s="73">
        <v>56916</v>
      </c>
      <c r="AU14" s="73">
        <v>57498</v>
      </c>
      <c r="AV14" s="73">
        <v>114414</v>
      </c>
    </row>
    <row r="15" spans="1:48" x14ac:dyDescent="0.5">
      <c r="A15" t="s">
        <v>167</v>
      </c>
      <c r="B15">
        <v>454</v>
      </c>
      <c r="C15">
        <v>405</v>
      </c>
      <c r="D15" s="73">
        <v>2005</v>
      </c>
      <c r="E15" s="73">
        <v>1877</v>
      </c>
      <c r="F15" s="73">
        <v>2698</v>
      </c>
      <c r="G15" s="73">
        <v>2593</v>
      </c>
      <c r="H15" s="73">
        <v>2969</v>
      </c>
      <c r="I15" s="73">
        <v>2806</v>
      </c>
      <c r="J15" s="94">
        <v>3499</v>
      </c>
      <c r="K15" s="94">
        <v>3475</v>
      </c>
      <c r="L15" s="94">
        <v>3271</v>
      </c>
      <c r="M15" s="94">
        <v>3106</v>
      </c>
      <c r="N15" s="94">
        <v>2700</v>
      </c>
      <c r="O15" s="94">
        <v>2625</v>
      </c>
      <c r="P15" s="94">
        <v>2906</v>
      </c>
      <c r="Q15" s="94">
        <v>2867</v>
      </c>
      <c r="R15" s="94">
        <v>3387</v>
      </c>
      <c r="S15" s="94">
        <v>3226</v>
      </c>
      <c r="T15" s="94">
        <v>3564</v>
      </c>
      <c r="U15" s="94">
        <v>3517</v>
      </c>
      <c r="V15" s="94">
        <v>3392</v>
      </c>
      <c r="W15" s="94">
        <v>3426</v>
      </c>
      <c r="X15" s="73">
        <v>2859</v>
      </c>
      <c r="Y15" s="73">
        <v>2909</v>
      </c>
      <c r="Z15" s="73">
        <v>2414</v>
      </c>
      <c r="AA15" s="73">
        <v>2531</v>
      </c>
      <c r="AB15" s="73">
        <v>1887</v>
      </c>
      <c r="AC15" s="73">
        <v>2022</v>
      </c>
      <c r="AD15" s="73">
        <v>1323</v>
      </c>
      <c r="AE15" s="73">
        <v>1489</v>
      </c>
      <c r="AF15">
        <v>801</v>
      </c>
      <c r="AG15">
        <v>958</v>
      </c>
      <c r="AH15">
        <v>523</v>
      </c>
      <c r="AI15">
        <v>623</v>
      </c>
      <c r="AJ15">
        <v>253</v>
      </c>
      <c r="AK15">
        <v>398</v>
      </c>
      <c r="AL15">
        <v>107</v>
      </c>
      <c r="AM15">
        <v>162</v>
      </c>
      <c r="AN15">
        <v>23</v>
      </c>
      <c r="AO15">
        <v>68</v>
      </c>
      <c r="AP15">
        <v>12</v>
      </c>
      <c r="AQ15">
        <v>26</v>
      </c>
      <c r="AR15">
        <v>5</v>
      </c>
      <c r="AS15">
        <v>12</v>
      </c>
      <c r="AT15" s="73">
        <v>41052</v>
      </c>
      <c r="AU15" s="73">
        <v>41121</v>
      </c>
      <c r="AV15" s="73">
        <v>82173</v>
      </c>
    </row>
    <row r="16" spans="1:48" x14ac:dyDescent="0.5">
      <c r="A16" t="s">
        <v>168</v>
      </c>
      <c r="B16">
        <v>305</v>
      </c>
      <c r="C16">
        <v>273</v>
      </c>
      <c r="D16" s="73">
        <v>1402</v>
      </c>
      <c r="E16" s="73">
        <v>1352</v>
      </c>
      <c r="F16" s="73">
        <v>1837</v>
      </c>
      <c r="G16" s="73">
        <v>1798</v>
      </c>
      <c r="H16" s="73">
        <v>2139</v>
      </c>
      <c r="I16" s="73">
        <v>1992</v>
      </c>
      <c r="J16" s="94">
        <v>2311</v>
      </c>
      <c r="K16" s="94">
        <v>2128</v>
      </c>
      <c r="L16" s="94">
        <v>1686</v>
      </c>
      <c r="M16" s="94">
        <v>1605</v>
      </c>
      <c r="N16" s="94">
        <v>1315</v>
      </c>
      <c r="O16" s="94">
        <v>1403</v>
      </c>
      <c r="P16" s="94">
        <v>1336</v>
      </c>
      <c r="Q16" s="94">
        <v>1368</v>
      </c>
      <c r="R16" s="94">
        <v>1444</v>
      </c>
      <c r="S16" s="94">
        <v>1457</v>
      </c>
      <c r="T16" s="94">
        <v>1662</v>
      </c>
      <c r="U16" s="94">
        <v>1852</v>
      </c>
      <c r="V16" s="94">
        <v>1908</v>
      </c>
      <c r="W16" s="94">
        <v>2117</v>
      </c>
      <c r="X16" s="73">
        <v>1756</v>
      </c>
      <c r="Y16" s="73">
        <v>1898</v>
      </c>
      <c r="Z16" s="73">
        <v>1558</v>
      </c>
      <c r="AA16" s="73">
        <v>1765</v>
      </c>
      <c r="AB16" s="73">
        <v>1297</v>
      </c>
      <c r="AC16" s="73">
        <v>1397</v>
      </c>
      <c r="AD16" s="73">
        <v>1006</v>
      </c>
      <c r="AE16" s="73">
        <v>1158</v>
      </c>
      <c r="AF16">
        <v>631</v>
      </c>
      <c r="AG16">
        <v>692</v>
      </c>
      <c r="AH16">
        <v>354</v>
      </c>
      <c r="AI16">
        <v>549</v>
      </c>
      <c r="AJ16">
        <v>219</v>
      </c>
      <c r="AK16">
        <v>357</v>
      </c>
      <c r="AL16">
        <v>96</v>
      </c>
      <c r="AM16">
        <v>154</v>
      </c>
      <c r="AN16">
        <v>26</v>
      </c>
      <c r="AO16">
        <v>53</v>
      </c>
      <c r="AP16">
        <v>9</v>
      </c>
      <c r="AQ16">
        <v>12</v>
      </c>
      <c r="AR16">
        <v>3</v>
      </c>
      <c r="AS16">
        <v>5</v>
      </c>
      <c r="AT16" s="73">
        <v>24300</v>
      </c>
      <c r="AU16" s="73">
        <v>25385</v>
      </c>
      <c r="AV16" s="73">
        <v>49685</v>
      </c>
    </row>
    <row r="17" spans="1:48" x14ac:dyDescent="0.5">
      <c r="A17" t="s">
        <v>169</v>
      </c>
      <c r="B17">
        <v>494</v>
      </c>
      <c r="C17">
        <v>464</v>
      </c>
      <c r="D17" s="73">
        <v>2461</v>
      </c>
      <c r="E17" s="73">
        <v>2170</v>
      </c>
      <c r="F17" s="73">
        <v>3505</v>
      </c>
      <c r="G17" s="73">
        <v>3132</v>
      </c>
      <c r="H17" s="73">
        <v>3809</v>
      </c>
      <c r="I17" s="73">
        <v>3565</v>
      </c>
      <c r="J17" s="94">
        <v>4028</v>
      </c>
      <c r="K17" s="94">
        <v>3950</v>
      </c>
      <c r="L17" s="94">
        <v>3504</v>
      </c>
      <c r="M17" s="94">
        <v>3288</v>
      </c>
      <c r="N17" s="94">
        <v>3025</v>
      </c>
      <c r="O17" s="94">
        <v>3071</v>
      </c>
      <c r="P17" s="94">
        <v>3519</v>
      </c>
      <c r="Q17" s="94">
        <v>3237</v>
      </c>
      <c r="R17" s="94">
        <v>3844</v>
      </c>
      <c r="S17" s="94">
        <v>3607</v>
      </c>
      <c r="T17" s="94">
        <v>4148</v>
      </c>
      <c r="U17" s="94">
        <v>4052</v>
      </c>
      <c r="V17" s="94">
        <v>3973</v>
      </c>
      <c r="W17" s="94">
        <v>3928</v>
      </c>
      <c r="X17" s="73">
        <v>3385</v>
      </c>
      <c r="Y17" s="73">
        <v>3346</v>
      </c>
      <c r="Z17" s="73">
        <v>2853</v>
      </c>
      <c r="AA17" s="73">
        <v>2882</v>
      </c>
      <c r="AB17" s="73">
        <v>2137</v>
      </c>
      <c r="AC17" s="73">
        <v>2321</v>
      </c>
      <c r="AD17" s="73">
        <v>1540</v>
      </c>
      <c r="AE17" s="73">
        <v>1808</v>
      </c>
      <c r="AF17">
        <v>947</v>
      </c>
      <c r="AG17" s="73">
        <v>1147</v>
      </c>
      <c r="AH17">
        <v>567</v>
      </c>
      <c r="AI17">
        <v>802</v>
      </c>
      <c r="AJ17">
        <v>267</v>
      </c>
      <c r="AK17">
        <v>460</v>
      </c>
      <c r="AL17">
        <v>113</v>
      </c>
      <c r="AM17">
        <v>167</v>
      </c>
      <c r="AN17">
        <v>22</v>
      </c>
      <c r="AO17">
        <v>55</v>
      </c>
      <c r="AP17">
        <v>16</v>
      </c>
      <c r="AQ17">
        <v>22</v>
      </c>
      <c r="AR17">
        <v>3</v>
      </c>
      <c r="AS17">
        <v>8</v>
      </c>
      <c r="AT17" s="73">
        <v>48160</v>
      </c>
      <c r="AU17" s="73">
        <v>47482</v>
      </c>
      <c r="AV17" s="73">
        <v>95642</v>
      </c>
    </row>
    <row r="18" spans="1:48" x14ac:dyDescent="0.5">
      <c r="A18" t="s">
        <v>170</v>
      </c>
      <c r="B18">
        <v>308</v>
      </c>
      <c r="C18">
        <v>300</v>
      </c>
      <c r="D18" s="73">
        <v>1408</v>
      </c>
      <c r="E18" s="73">
        <v>1399</v>
      </c>
      <c r="F18" s="73">
        <v>2079</v>
      </c>
      <c r="G18" s="73">
        <v>2015</v>
      </c>
      <c r="H18" s="73">
        <v>2311</v>
      </c>
      <c r="I18" s="73">
        <v>2212</v>
      </c>
      <c r="J18" s="94">
        <v>2114</v>
      </c>
      <c r="K18" s="94">
        <v>2180</v>
      </c>
      <c r="L18" s="94">
        <v>1607</v>
      </c>
      <c r="M18" s="94">
        <v>1621</v>
      </c>
      <c r="N18" s="94">
        <v>1339</v>
      </c>
      <c r="O18" s="94">
        <v>1341</v>
      </c>
      <c r="P18" s="94">
        <v>1442</v>
      </c>
      <c r="Q18" s="94">
        <v>1522</v>
      </c>
      <c r="R18" s="94">
        <v>1595</v>
      </c>
      <c r="S18" s="94">
        <v>1812</v>
      </c>
      <c r="T18" s="94">
        <v>1855</v>
      </c>
      <c r="U18" s="94">
        <v>2016</v>
      </c>
      <c r="V18" s="94">
        <v>1929</v>
      </c>
      <c r="W18" s="94">
        <v>2114</v>
      </c>
      <c r="X18" s="73">
        <v>1680</v>
      </c>
      <c r="Y18" s="73">
        <v>1859</v>
      </c>
      <c r="Z18" s="73">
        <v>1460</v>
      </c>
      <c r="AA18" s="73">
        <v>1489</v>
      </c>
      <c r="AB18" s="73">
        <v>1119</v>
      </c>
      <c r="AC18" s="73">
        <v>1233</v>
      </c>
      <c r="AD18">
        <v>726</v>
      </c>
      <c r="AE18">
        <v>890</v>
      </c>
      <c r="AF18">
        <v>436</v>
      </c>
      <c r="AG18">
        <v>550</v>
      </c>
      <c r="AH18">
        <v>297</v>
      </c>
      <c r="AI18">
        <v>435</v>
      </c>
      <c r="AJ18">
        <v>156</v>
      </c>
      <c r="AK18">
        <v>253</v>
      </c>
      <c r="AL18">
        <v>86</v>
      </c>
      <c r="AM18">
        <v>124</v>
      </c>
      <c r="AN18">
        <v>22</v>
      </c>
      <c r="AO18">
        <v>36</v>
      </c>
      <c r="AP18">
        <v>4</v>
      </c>
      <c r="AQ18">
        <v>13</v>
      </c>
      <c r="AR18">
        <v>5</v>
      </c>
      <c r="AS18">
        <v>3</v>
      </c>
      <c r="AT18" s="73">
        <v>23978</v>
      </c>
      <c r="AU18" s="73">
        <v>25417</v>
      </c>
      <c r="AV18" s="73">
        <v>49395</v>
      </c>
    </row>
    <row r="19" spans="1:48" x14ac:dyDescent="0.5">
      <c r="A19" t="s">
        <v>171</v>
      </c>
      <c r="B19">
        <v>191</v>
      </c>
      <c r="C19">
        <v>166</v>
      </c>
      <c r="D19">
        <v>790</v>
      </c>
      <c r="E19">
        <v>691</v>
      </c>
      <c r="F19">
        <v>991</v>
      </c>
      <c r="G19">
        <v>930</v>
      </c>
      <c r="H19" s="73">
        <v>1021</v>
      </c>
      <c r="I19">
        <v>975</v>
      </c>
      <c r="J19" s="94">
        <v>1060</v>
      </c>
      <c r="K19" s="94">
        <v>1033</v>
      </c>
      <c r="L19" s="36">
        <v>753</v>
      </c>
      <c r="M19" s="36">
        <v>833</v>
      </c>
      <c r="N19" s="36">
        <v>585</v>
      </c>
      <c r="O19" s="36">
        <v>692</v>
      </c>
      <c r="P19" s="36">
        <v>561</v>
      </c>
      <c r="Q19" s="36">
        <v>696</v>
      </c>
      <c r="R19" s="36">
        <v>672</v>
      </c>
      <c r="S19" s="36">
        <v>797</v>
      </c>
      <c r="T19" s="36">
        <v>899</v>
      </c>
      <c r="U19" s="94">
        <v>1016</v>
      </c>
      <c r="V19" s="94">
        <v>1003</v>
      </c>
      <c r="W19" s="94">
        <v>1145</v>
      </c>
      <c r="X19">
        <v>948</v>
      </c>
      <c r="Y19" s="73">
        <v>1060</v>
      </c>
      <c r="Z19">
        <v>872</v>
      </c>
      <c r="AA19">
        <v>948</v>
      </c>
      <c r="AB19">
        <v>690</v>
      </c>
      <c r="AC19">
        <v>782</v>
      </c>
      <c r="AD19">
        <v>482</v>
      </c>
      <c r="AE19">
        <v>524</v>
      </c>
      <c r="AF19">
        <v>306</v>
      </c>
      <c r="AG19">
        <v>379</v>
      </c>
      <c r="AH19">
        <v>177</v>
      </c>
      <c r="AI19">
        <v>251</v>
      </c>
      <c r="AJ19">
        <v>86</v>
      </c>
      <c r="AK19">
        <v>166</v>
      </c>
      <c r="AL19">
        <v>42</v>
      </c>
      <c r="AM19">
        <v>73</v>
      </c>
      <c r="AN19">
        <v>12</v>
      </c>
      <c r="AO19">
        <v>26</v>
      </c>
      <c r="AP19">
        <v>1</v>
      </c>
      <c r="AQ19">
        <v>5</v>
      </c>
      <c r="AR19">
        <v>0</v>
      </c>
      <c r="AS19">
        <v>1</v>
      </c>
      <c r="AT19" s="73">
        <v>12142</v>
      </c>
      <c r="AU19" s="73">
        <v>13189</v>
      </c>
      <c r="AV19" s="73">
        <v>25331</v>
      </c>
    </row>
    <row r="20" spans="1:48" x14ac:dyDescent="0.5">
      <c r="A20" t="s">
        <v>126</v>
      </c>
      <c r="B20" s="73">
        <v>2314</v>
      </c>
      <c r="C20" s="73">
        <v>2175</v>
      </c>
      <c r="D20" s="73">
        <v>10750</v>
      </c>
      <c r="E20" s="73">
        <v>9999</v>
      </c>
      <c r="F20" s="73">
        <v>14940</v>
      </c>
      <c r="G20" s="73">
        <v>14036</v>
      </c>
      <c r="H20" s="73">
        <v>16500</v>
      </c>
      <c r="I20" s="73">
        <v>15430</v>
      </c>
      <c r="J20" s="94">
        <v>17673</v>
      </c>
      <c r="K20" s="94">
        <v>17352</v>
      </c>
      <c r="L20" s="94">
        <v>15177</v>
      </c>
      <c r="M20" s="94">
        <v>14802</v>
      </c>
      <c r="N20" s="94">
        <v>12589</v>
      </c>
      <c r="O20" s="94">
        <v>12920</v>
      </c>
      <c r="P20" s="94">
        <v>13839</v>
      </c>
      <c r="Q20" s="94">
        <v>13710</v>
      </c>
      <c r="R20" s="94">
        <v>15663</v>
      </c>
      <c r="S20" s="94">
        <v>15338</v>
      </c>
      <c r="T20" s="94">
        <v>16971</v>
      </c>
      <c r="U20" s="94">
        <v>17270</v>
      </c>
      <c r="V20" s="94">
        <v>17171</v>
      </c>
      <c r="W20" s="94">
        <v>17407</v>
      </c>
      <c r="X20" s="73">
        <v>14561</v>
      </c>
      <c r="Y20" s="73">
        <v>15191</v>
      </c>
      <c r="Z20" s="73">
        <v>12569</v>
      </c>
      <c r="AA20" s="73">
        <v>13199</v>
      </c>
      <c r="AB20" s="73">
        <v>9742</v>
      </c>
      <c r="AC20" s="73">
        <v>10596</v>
      </c>
      <c r="AD20" s="73">
        <v>6846</v>
      </c>
      <c r="AE20" s="73">
        <v>8037</v>
      </c>
      <c r="AF20" s="73">
        <v>4441</v>
      </c>
      <c r="AG20" s="73">
        <v>5366</v>
      </c>
      <c r="AH20" s="73">
        <v>2627</v>
      </c>
      <c r="AI20" s="73">
        <v>3626</v>
      </c>
      <c r="AJ20" s="73">
        <v>1365</v>
      </c>
      <c r="AK20" s="73">
        <v>2208</v>
      </c>
      <c r="AL20">
        <v>584</v>
      </c>
      <c r="AM20">
        <v>941</v>
      </c>
      <c r="AN20">
        <v>146</v>
      </c>
      <c r="AO20">
        <v>334</v>
      </c>
      <c r="AP20">
        <v>60</v>
      </c>
      <c r="AQ20">
        <v>115</v>
      </c>
      <c r="AR20">
        <v>20</v>
      </c>
      <c r="AS20">
        <v>40</v>
      </c>
      <c r="AT20" s="73">
        <v>206548</v>
      </c>
      <c r="AU20" s="73">
        <v>210092</v>
      </c>
      <c r="AV20" s="73">
        <v>416640</v>
      </c>
    </row>
    <row r="21" spans="1:48" x14ac:dyDescent="0.5">
      <c r="A21" t="s">
        <v>143</v>
      </c>
    </row>
    <row r="27" spans="1:48" x14ac:dyDescent="0.5">
      <c r="A27" t="s">
        <v>166</v>
      </c>
    </row>
    <row r="28" spans="1:48" x14ac:dyDescent="0.5">
      <c r="A28" t="s">
        <v>167</v>
      </c>
    </row>
    <row r="29" spans="1:48" x14ac:dyDescent="0.5">
      <c r="A29" t="s">
        <v>168</v>
      </c>
    </row>
    <row r="30" spans="1:48" x14ac:dyDescent="0.5">
      <c r="A30" t="s">
        <v>169</v>
      </c>
    </row>
    <row r="31" spans="1:48" x14ac:dyDescent="0.5">
      <c r="A31" t="s">
        <v>170</v>
      </c>
    </row>
    <row r="32" spans="1:48" x14ac:dyDescent="0.5">
      <c r="A32" t="s">
        <v>171</v>
      </c>
    </row>
    <row r="33" spans="1:48" x14ac:dyDescent="0.5">
      <c r="A33" t="s">
        <v>126</v>
      </c>
    </row>
    <row r="34" spans="1:48" x14ac:dyDescent="0.5">
      <c r="A34" t="s">
        <v>211</v>
      </c>
    </row>
    <row r="35" spans="1:48" x14ac:dyDescent="0.5">
      <c r="A35" t="s">
        <v>212</v>
      </c>
    </row>
    <row r="38" spans="1:48" x14ac:dyDescent="0.5">
      <c r="A38" s="74" t="s">
        <v>205</v>
      </c>
      <c r="B38" s="1"/>
      <c r="C38" s="1"/>
      <c r="D38" s="1"/>
      <c r="E38" s="1"/>
      <c r="F38" s="1"/>
      <c r="G38" s="1"/>
      <c r="H38" s="1"/>
      <c r="I38" s="1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x14ac:dyDescent="0.5">
      <c r="A39" s="75" t="s">
        <v>213</v>
      </c>
      <c r="B39" s="1"/>
      <c r="C39" s="1"/>
      <c r="D39" s="1"/>
      <c r="E39" s="1"/>
      <c r="F39" s="1"/>
      <c r="G39" s="1"/>
      <c r="H39" s="1"/>
      <c r="I39" s="1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x14ac:dyDescent="0.5">
      <c r="A40" s="76" t="s">
        <v>207</v>
      </c>
      <c r="B40" s="1"/>
      <c r="C40" s="1"/>
      <c r="D40" s="1"/>
      <c r="E40" s="1"/>
      <c r="F40" s="1"/>
      <c r="G40" s="1"/>
      <c r="H40" s="1"/>
      <c r="I40" s="1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x14ac:dyDescent="0.5">
      <c r="A41" s="76" t="s">
        <v>208</v>
      </c>
      <c r="B41" s="1"/>
      <c r="C41" s="1"/>
      <c r="D41" s="1"/>
      <c r="E41" s="1"/>
      <c r="F41" s="1"/>
      <c r="G41" s="1"/>
      <c r="H41" s="1"/>
      <c r="I41" s="1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x14ac:dyDescent="0.5">
      <c r="A42" s="76" t="s">
        <v>209</v>
      </c>
      <c r="B42" s="1"/>
      <c r="C42" s="1"/>
      <c r="D42" s="1"/>
      <c r="E42" s="1"/>
      <c r="F42" s="1"/>
      <c r="G42" s="1"/>
      <c r="H42" s="1"/>
      <c r="I42" s="1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x14ac:dyDescent="0.5">
      <c r="A43" s="76" t="s">
        <v>210</v>
      </c>
      <c r="B43" s="1"/>
      <c r="C43" s="1"/>
      <c r="D43" s="1"/>
      <c r="E43" s="1"/>
      <c r="F43" s="1"/>
      <c r="G43" s="1"/>
      <c r="H43" s="1"/>
      <c r="I43" s="1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x14ac:dyDescent="0.5">
      <c r="A44" s="154" t="s">
        <v>143</v>
      </c>
      <c r="B44" s="154" t="s">
        <v>144</v>
      </c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</row>
    <row r="45" spans="1:48" x14ac:dyDescent="0.5">
      <c r="A45" s="154"/>
      <c r="B45" s="154" t="s">
        <v>145</v>
      </c>
      <c r="C45" s="154"/>
      <c r="D45" s="155" t="s">
        <v>220</v>
      </c>
      <c r="E45" s="155"/>
      <c r="F45" s="155" t="s">
        <v>219</v>
      </c>
      <c r="G45" s="155"/>
      <c r="H45" s="156" t="s">
        <v>218</v>
      </c>
      <c r="I45" s="156"/>
      <c r="J45" s="163" t="s">
        <v>146</v>
      </c>
      <c r="K45" s="163"/>
      <c r="L45" s="163" t="s">
        <v>147</v>
      </c>
      <c r="M45" s="163"/>
      <c r="N45" s="163" t="s">
        <v>148</v>
      </c>
      <c r="O45" s="163"/>
      <c r="P45" s="163" t="s">
        <v>149</v>
      </c>
      <c r="Q45" s="163"/>
      <c r="R45" s="163" t="s">
        <v>150</v>
      </c>
      <c r="S45" s="163"/>
      <c r="T45" s="163" t="s">
        <v>151</v>
      </c>
      <c r="U45" s="163"/>
      <c r="V45" s="163" t="s">
        <v>152</v>
      </c>
      <c r="W45" s="163"/>
      <c r="X45" s="154" t="s">
        <v>153</v>
      </c>
      <c r="Y45" s="154"/>
      <c r="Z45" s="154" t="s">
        <v>154</v>
      </c>
      <c r="AA45" s="154"/>
      <c r="AB45" s="154" t="s">
        <v>155</v>
      </c>
      <c r="AC45" s="154"/>
      <c r="AD45" s="154" t="s">
        <v>156</v>
      </c>
      <c r="AE45" s="154"/>
      <c r="AF45" s="154" t="s">
        <v>157</v>
      </c>
      <c r="AG45" s="154"/>
      <c r="AH45" s="154" t="s">
        <v>158</v>
      </c>
      <c r="AI45" s="154"/>
      <c r="AJ45" s="154" t="s">
        <v>159</v>
      </c>
      <c r="AK45" s="154"/>
      <c r="AL45" s="154" t="s">
        <v>160</v>
      </c>
      <c r="AM45" s="154"/>
      <c r="AN45" s="154" t="s">
        <v>161</v>
      </c>
      <c r="AO45" s="154"/>
      <c r="AP45" s="154" t="s">
        <v>162</v>
      </c>
      <c r="AQ45" s="154"/>
      <c r="AR45" s="154" t="s">
        <v>163</v>
      </c>
      <c r="AS45" s="154"/>
      <c r="AT45" s="154" t="s">
        <v>126</v>
      </c>
      <c r="AU45" s="154"/>
      <c r="AV45" s="154"/>
    </row>
    <row r="46" spans="1:48" x14ac:dyDescent="0.5">
      <c r="A46" s="154"/>
      <c r="B46" s="77" t="s">
        <v>164</v>
      </c>
      <c r="C46" s="77" t="s">
        <v>165</v>
      </c>
      <c r="D46" s="77" t="s">
        <v>164</v>
      </c>
      <c r="E46" s="77" t="s">
        <v>165</v>
      </c>
      <c r="F46" s="77" t="s">
        <v>164</v>
      </c>
      <c r="G46" s="77" t="s">
        <v>165</v>
      </c>
      <c r="H46" s="77" t="s">
        <v>164</v>
      </c>
      <c r="I46" s="77" t="s">
        <v>165</v>
      </c>
      <c r="J46" s="96" t="s">
        <v>164</v>
      </c>
      <c r="K46" s="96" t="s">
        <v>165</v>
      </c>
      <c r="L46" s="96" t="s">
        <v>164</v>
      </c>
      <c r="M46" s="96" t="s">
        <v>165</v>
      </c>
      <c r="N46" s="96" t="s">
        <v>164</v>
      </c>
      <c r="O46" s="96" t="s">
        <v>165</v>
      </c>
      <c r="P46" s="96" t="s">
        <v>164</v>
      </c>
      <c r="Q46" s="96" t="s">
        <v>165</v>
      </c>
      <c r="R46" s="96" t="s">
        <v>164</v>
      </c>
      <c r="S46" s="96" t="s">
        <v>165</v>
      </c>
      <c r="T46" s="96" t="s">
        <v>164</v>
      </c>
      <c r="U46" s="96" t="s">
        <v>165</v>
      </c>
      <c r="V46" s="96" t="s">
        <v>164</v>
      </c>
      <c r="W46" s="96" t="s">
        <v>165</v>
      </c>
      <c r="X46" s="77" t="s">
        <v>164</v>
      </c>
      <c r="Y46" s="77" t="s">
        <v>165</v>
      </c>
      <c r="Z46" s="77" t="s">
        <v>164</v>
      </c>
      <c r="AA46" s="77" t="s">
        <v>165</v>
      </c>
      <c r="AB46" s="77" t="s">
        <v>164</v>
      </c>
      <c r="AC46" s="77" t="s">
        <v>165</v>
      </c>
      <c r="AD46" s="77" t="s">
        <v>164</v>
      </c>
      <c r="AE46" s="77" t="s">
        <v>165</v>
      </c>
      <c r="AF46" s="77" t="s">
        <v>164</v>
      </c>
      <c r="AG46" s="77" t="s">
        <v>165</v>
      </c>
      <c r="AH46" s="77" t="s">
        <v>164</v>
      </c>
      <c r="AI46" s="77" t="s">
        <v>165</v>
      </c>
      <c r="AJ46" s="77" t="s">
        <v>164</v>
      </c>
      <c r="AK46" s="77" t="s">
        <v>165</v>
      </c>
      <c r="AL46" s="77" t="s">
        <v>164</v>
      </c>
      <c r="AM46" s="77" t="s">
        <v>165</v>
      </c>
      <c r="AN46" s="77" t="s">
        <v>164</v>
      </c>
      <c r="AO46" s="77" t="s">
        <v>165</v>
      </c>
      <c r="AP46" s="77" t="s">
        <v>164</v>
      </c>
      <c r="AQ46" s="77" t="s">
        <v>165</v>
      </c>
      <c r="AR46" s="77" t="s">
        <v>164</v>
      </c>
      <c r="AS46" s="77" t="s">
        <v>165</v>
      </c>
      <c r="AT46" s="77" t="s">
        <v>164</v>
      </c>
      <c r="AU46" s="77" t="s">
        <v>165</v>
      </c>
      <c r="AV46" s="77" t="s">
        <v>126</v>
      </c>
    </row>
    <row r="47" spans="1:48" x14ac:dyDescent="0.5">
      <c r="A47" s="157" t="s">
        <v>143</v>
      </c>
      <c r="B47" s="157" t="s">
        <v>144</v>
      </c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</row>
    <row r="48" spans="1:48" x14ac:dyDescent="0.5">
      <c r="A48" s="157"/>
      <c r="B48" s="157" t="s">
        <v>145</v>
      </c>
      <c r="C48" s="157"/>
      <c r="D48" s="158">
        <v>42826</v>
      </c>
      <c r="E48" s="158"/>
      <c r="F48" s="158">
        <v>42983</v>
      </c>
      <c r="G48" s="158"/>
      <c r="H48" s="159">
        <v>41913</v>
      </c>
      <c r="I48" s="159"/>
      <c r="J48" s="164" t="s">
        <v>146</v>
      </c>
      <c r="K48" s="164"/>
      <c r="L48" s="164" t="s">
        <v>147</v>
      </c>
      <c r="M48" s="164"/>
      <c r="N48" s="164" t="s">
        <v>148</v>
      </c>
      <c r="O48" s="164"/>
      <c r="P48" s="164" t="s">
        <v>149</v>
      </c>
      <c r="Q48" s="164"/>
      <c r="R48" s="164" t="s">
        <v>150</v>
      </c>
      <c r="S48" s="164"/>
      <c r="T48" s="164" t="s">
        <v>151</v>
      </c>
      <c r="U48" s="164"/>
      <c r="V48" s="164" t="s">
        <v>152</v>
      </c>
      <c r="W48" s="164"/>
      <c r="X48" s="157" t="s">
        <v>153</v>
      </c>
      <c r="Y48" s="157"/>
      <c r="Z48" s="157" t="s">
        <v>154</v>
      </c>
      <c r="AA48" s="157"/>
      <c r="AB48" s="157" t="s">
        <v>155</v>
      </c>
      <c r="AC48" s="157"/>
      <c r="AD48" s="157" t="s">
        <v>156</v>
      </c>
      <c r="AE48" s="157"/>
      <c r="AF48" s="157" t="s">
        <v>157</v>
      </c>
      <c r="AG48" s="157"/>
      <c r="AH48" s="157" t="s">
        <v>158</v>
      </c>
      <c r="AI48" s="157"/>
      <c r="AJ48" s="157" t="s">
        <v>159</v>
      </c>
      <c r="AK48" s="157"/>
      <c r="AL48" s="157" t="s">
        <v>160</v>
      </c>
      <c r="AM48" s="157"/>
      <c r="AN48" s="157" t="s">
        <v>161</v>
      </c>
      <c r="AO48" s="157"/>
      <c r="AP48" s="157" t="s">
        <v>162</v>
      </c>
      <c r="AQ48" s="157"/>
      <c r="AR48" s="157" t="s">
        <v>163</v>
      </c>
      <c r="AS48" s="157"/>
      <c r="AT48" s="157" t="s">
        <v>126</v>
      </c>
      <c r="AU48" s="157"/>
      <c r="AV48" s="157"/>
    </row>
    <row r="49" spans="1:48" x14ac:dyDescent="0.5">
      <c r="A49" s="157"/>
      <c r="B49" s="78" t="s">
        <v>164</v>
      </c>
      <c r="C49" s="78" t="s">
        <v>165</v>
      </c>
      <c r="D49" s="78" t="s">
        <v>164</v>
      </c>
      <c r="E49" s="78" t="s">
        <v>165</v>
      </c>
      <c r="F49" s="78" t="s">
        <v>164</v>
      </c>
      <c r="G49" s="78" t="s">
        <v>165</v>
      </c>
      <c r="H49" s="78" t="s">
        <v>164</v>
      </c>
      <c r="I49" s="78" t="s">
        <v>165</v>
      </c>
      <c r="J49" s="97" t="s">
        <v>164</v>
      </c>
      <c r="K49" s="97" t="s">
        <v>165</v>
      </c>
      <c r="L49" s="97" t="s">
        <v>164</v>
      </c>
      <c r="M49" s="97" t="s">
        <v>165</v>
      </c>
      <c r="N49" s="97" t="s">
        <v>164</v>
      </c>
      <c r="O49" s="97" t="s">
        <v>165</v>
      </c>
      <c r="P49" s="97" t="s">
        <v>164</v>
      </c>
      <c r="Q49" s="97" t="s">
        <v>165</v>
      </c>
      <c r="R49" s="97" t="s">
        <v>164</v>
      </c>
      <c r="S49" s="97" t="s">
        <v>165</v>
      </c>
      <c r="T49" s="97" t="s">
        <v>164</v>
      </c>
      <c r="U49" s="97" t="s">
        <v>165</v>
      </c>
      <c r="V49" s="97" t="s">
        <v>164</v>
      </c>
      <c r="W49" s="97" t="s">
        <v>165</v>
      </c>
      <c r="X49" s="78" t="s">
        <v>164</v>
      </c>
      <c r="Y49" s="78" t="s">
        <v>165</v>
      </c>
      <c r="Z49" s="78" t="s">
        <v>164</v>
      </c>
      <c r="AA49" s="78" t="s">
        <v>165</v>
      </c>
      <c r="AB49" s="78" t="s">
        <v>164</v>
      </c>
      <c r="AC49" s="78" t="s">
        <v>165</v>
      </c>
      <c r="AD49" s="78" t="s">
        <v>164</v>
      </c>
      <c r="AE49" s="78" t="s">
        <v>165</v>
      </c>
      <c r="AF49" s="78" t="s">
        <v>164</v>
      </c>
      <c r="AG49" s="78" t="s">
        <v>165</v>
      </c>
      <c r="AH49" s="78" t="s">
        <v>164</v>
      </c>
      <c r="AI49" s="78" t="s">
        <v>165</v>
      </c>
      <c r="AJ49" s="78" t="s">
        <v>164</v>
      </c>
      <c r="AK49" s="78" t="s">
        <v>165</v>
      </c>
      <c r="AL49" s="78" t="s">
        <v>164</v>
      </c>
      <c r="AM49" s="78" t="s">
        <v>165</v>
      </c>
      <c r="AN49" s="78" t="s">
        <v>164</v>
      </c>
      <c r="AO49" s="78" t="s">
        <v>165</v>
      </c>
      <c r="AP49" s="78" t="s">
        <v>164</v>
      </c>
      <c r="AQ49" s="78" t="s">
        <v>165</v>
      </c>
      <c r="AR49" s="78" t="s">
        <v>164</v>
      </c>
      <c r="AS49" s="78" t="s">
        <v>165</v>
      </c>
      <c r="AT49" s="78" t="s">
        <v>164</v>
      </c>
      <c r="AU49" s="78" t="s">
        <v>165</v>
      </c>
      <c r="AV49" s="78" t="s">
        <v>126</v>
      </c>
    </row>
    <row r="50" spans="1:48" x14ac:dyDescent="0.5">
      <c r="A50" s="79" t="s">
        <v>126</v>
      </c>
      <c r="B50" s="80">
        <v>2314</v>
      </c>
      <c r="C50" s="80">
        <v>2175</v>
      </c>
      <c r="D50" s="80">
        <v>10750</v>
      </c>
      <c r="E50" s="80">
        <v>9999</v>
      </c>
      <c r="F50" s="80">
        <v>14940</v>
      </c>
      <c r="G50" s="80">
        <v>14036</v>
      </c>
      <c r="H50" s="80">
        <v>16500</v>
      </c>
      <c r="I50" s="80">
        <v>15430</v>
      </c>
      <c r="J50" s="98">
        <v>17673</v>
      </c>
      <c r="K50" s="102">
        <v>17352</v>
      </c>
      <c r="L50" s="98">
        <v>15177</v>
      </c>
      <c r="M50" s="102">
        <v>14802</v>
      </c>
      <c r="N50" s="98">
        <v>12589</v>
      </c>
      <c r="O50" s="102">
        <v>12920</v>
      </c>
      <c r="P50" s="98">
        <v>13839</v>
      </c>
      <c r="Q50" s="102">
        <v>13710</v>
      </c>
      <c r="R50" s="98">
        <v>15663</v>
      </c>
      <c r="S50" s="102">
        <v>15338</v>
      </c>
      <c r="T50" s="98">
        <v>16971</v>
      </c>
      <c r="U50" s="102">
        <v>17270</v>
      </c>
      <c r="V50" s="98">
        <v>17171</v>
      </c>
      <c r="W50" s="102">
        <v>17407</v>
      </c>
      <c r="X50" s="80">
        <v>14561</v>
      </c>
      <c r="Y50" s="80">
        <v>15191</v>
      </c>
      <c r="Z50" s="80">
        <v>12569</v>
      </c>
      <c r="AA50" s="80">
        <v>13199</v>
      </c>
      <c r="AB50" s="80">
        <v>9742</v>
      </c>
      <c r="AC50" s="80">
        <v>10596</v>
      </c>
      <c r="AD50" s="80">
        <v>6846</v>
      </c>
      <c r="AE50" s="80">
        <v>8037</v>
      </c>
      <c r="AF50" s="80">
        <v>4441</v>
      </c>
      <c r="AG50" s="80">
        <v>5366</v>
      </c>
      <c r="AH50" s="80">
        <v>2627</v>
      </c>
      <c r="AI50" s="80">
        <v>3626</v>
      </c>
      <c r="AJ50" s="80">
        <v>1365</v>
      </c>
      <c r="AK50" s="80">
        <v>2208</v>
      </c>
      <c r="AL50" s="81">
        <v>584</v>
      </c>
      <c r="AM50" s="81">
        <v>941</v>
      </c>
      <c r="AN50" s="81">
        <v>146</v>
      </c>
      <c r="AO50" s="81">
        <v>334</v>
      </c>
      <c r="AP50" s="81">
        <v>60</v>
      </c>
      <c r="AQ50" s="81">
        <v>115</v>
      </c>
      <c r="AR50" s="81">
        <v>20</v>
      </c>
      <c r="AS50" s="81">
        <v>40</v>
      </c>
      <c r="AT50" s="82">
        <v>206548</v>
      </c>
      <c r="AU50" s="82">
        <v>210092</v>
      </c>
      <c r="AV50" s="82">
        <v>416640</v>
      </c>
    </row>
    <row r="51" spans="1:48" ht="56.25" x14ac:dyDescent="0.5">
      <c r="A51" s="83" t="s">
        <v>166</v>
      </c>
      <c r="B51" s="84">
        <v>562</v>
      </c>
      <c r="C51" s="84">
        <v>567</v>
      </c>
      <c r="D51" s="85">
        <v>2684</v>
      </c>
      <c r="E51" s="85">
        <v>2510</v>
      </c>
      <c r="F51" s="85">
        <v>3830</v>
      </c>
      <c r="G51" s="85">
        <v>3568</v>
      </c>
      <c r="H51" s="85">
        <v>4251</v>
      </c>
      <c r="I51" s="85">
        <v>3880</v>
      </c>
      <c r="J51" s="99">
        <v>4661</v>
      </c>
      <c r="K51" s="103">
        <v>4586</v>
      </c>
      <c r="L51" s="99">
        <v>4356</v>
      </c>
      <c r="M51" s="103">
        <v>4349</v>
      </c>
      <c r="N51" s="99">
        <v>3625</v>
      </c>
      <c r="O51" s="103">
        <v>3788</v>
      </c>
      <c r="P51" s="99">
        <v>4075</v>
      </c>
      <c r="Q51" s="103">
        <v>4020</v>
      </c>
      <c r="R51" s="99">
        <v>4721</v>
      </c>
      <c r="S51" s="103">
        <v>4439</v>
      </c>
      <c r="T51" s="99">
        <v>4843</v>
      </c>
      <c r="U51" s="103">
        <v>4817</v>
      </c>
      <c r="V51" s="99">
        <v>4966</v>
      </c>
      <c r="W51" s="103">
        <v>4677</v>
      </c>
      <c r="X51" s="85">
        <v>3933</v>
      </c>
      <c r="Y51" s="85">
        <v>4119</v>
      </c>
      <c r="Z51" s="85">
        <v>3412</v>
      </c>
      <c r="AA51" s="85">
        <v>3584</v>
      </c>
      <c r="AB51" s="85">
        <v>2612</v>
      </c>
      <c r="AC51" s="85">
        <v>2841</v>
      </c>
      <c r="AD51" s="85">
        <v>1769</v>
      </c>
      <c r="AE51" s="85">
        <v>2168</v>
      </c>
      <c r="AF51" s="85">
        <v>1320</v>
      </c>
      <c r="AG51" s="85">
        <v>1640</v>
      </c>
      <c r="AH51" s="84">
        <v>709</v>
      </c>
      <c r="AI51" s="84">
        <v>966</v>
      </c>
      <c r="AJ51" s="84">
        <v>384</v>
      </c>
      <c r="AK51" s="84">
        <v>574</v>
      </c>
      <c r="AL51" s="84">
        <v>140</v>
      </c>
      <c r="AM51" s="84">
        <v>261</v>
      </c>
      <c r="AN51" s="84">
        <v>41</v>
      </c>
      <c r="AO51" s="84">
        <v>96</v>
      </c>
      <c r="AP51" s="84">
        <v>18</v>
      </c>
      <c r="AQ51" s="84">
        <v>37</v>
      </c>
      <c r="AR51" s="84">
        <v>4</v>
      </c>
      <c r="AS51" s="84">
        <v>11</v>
      </c>
      <c r="AT51" s="86">
        <v>56916</v>
      </c>
      <c r="AU51" s="86">
        <v>57498</v>
      </c>
      <c r="AV51" s="86">
        <v>114414</v>
      </c>
    </row>
    <row r="52" spans="1:48" x14ac:dyDescent="0.5">
      <c r="A52" s="83" t="s">
        <v>167</v>
      </c>
      <c r="B52" s="84">
        <v>454</v>
      </c>
      <c r="C52" s="84">
        <v>405</v>
      </c>
      <c r="D52" s="85">
        <v>2005</v>
      </c>
      <c r="E52" s="85">
        <v>1877</v>
      </c>
      <c r="F52" s="85">
        <v>2698</v>
      </c>
      <c r="G52" s="85">
        <v>2593</v>
      </c>
      <c r="H52" s="85">
        <v>2969</v>
      </c>
      <c r="I52" s="85">
        <v>2806</v>
      </c>
      <c r="J52" s="99">
        <v>3499</v>
      </c>
      <c r="K52" s="103">
        <v>3475</v>
      </c>
      <c r="L52" s="99">
        <v>3271</v>
      </c>
      <c r="M52" s="103">
        <v>3106</v>
      </c>
      <c r="N52" s="99">
        <v>2700</v>
      </c>
      <c r="O52" s="103">
        <v>2625</v>
      </c>
      <c r="P52" s="99">
        <v>2906</v>
      </c>
      <c r="Q52" s="103">
        <v>2867</v>
      </c>
      <c r="R52" s="99">
        <v>3387</v>
      </c>
      <c r="S52" s="103">
        <v>3226</v>
      </c>
      <c r="T52" s="99">
        <v>3564</v>
      </c>
      <c r="U52" s="103">
        <v>3517</v>
      </c>
      <c r="V52" s="99">
        <v>3392</v>
      </c>
      <c r="W52" s="103">
        <v>3426</v>
      </c>
      <c r="X52" s="85">
        <v>2859</v>
      </c>
      <c r="Y52" s="85">
        <v>2909</v>
      </c>
      <c r="Z52" s="85">
        <v>2414</v>
      </c>
      <c r="AA52" s="85">
        <v>2531</v>
      </c>
      <c r="AB52" s="85">
        <v>1887</v>
      </c>
      <c r="AC52" s="85">
        <v>2022</v>
      </c>
      <c r="AD52" s="85">
        <v>1323</v>
      </c>
      <c r="AE52" s="85">
        <v>1489</v>
      </c>
      <c r="AF52" s="84">
        <v>801</v>
      </c>
      <c r="AG52" s="84">
        <v>958</v>
      </c>
      <c r="AH52" s="84">
        <v>523</v>
      </c>
      <c r="AI52" s="84">
        <v>623</v>
      </c>
      <c r="AJ52" s="84">
        <v>253</v>
      </c>
      <c r="AK52" s="84">
        <v>398</v>
      </c>
      <c r="AL52" s="84">
        <v>107</v>
      </c>
      <c r="AM52" s="84">
        <v>162</v>
      </c>
      <c r="AN52" s="84">
        <v>23</v>
      </c>
      <c r="AO52" s="84">
        <v>68</v>
      </c>
      <c r="AP52" s="84">
        <v>12</v>
      </c>
      <c r="AQ52" s="84">
        <v>26</v>
      </c>
      <c r="AR52" s="84">
        <v>5</v>
      </c>
      <c r="AS52" s="84">
        <v>12</v>
      </c>
      <c r="AT52" s="86">
        <v>41052</v>
      </c>
      <c r="AU52" s="86">
        <v>41121</v>
      </c>
      <c r="AV52" s="86">
        <v>82173</v>
      </c>
    </row>
    <row r="53" spans="1:48" x14ac:dyDescent="0.5">
      <c r="A53" s="83" t="s">
        <v>168</v>
      </c>
      <c r="B53" s="84">
        <v>305</v>
      </c>
      <c r="C53" s="84">
        <v>273</v>
      </c>
      <c r="D53" s="85">
        <v>1402</v>
      </c>
      <c r="E53" s="85">
        <v>1352</v>
      </c>
      <c r="F53" s="85">
        <v>1837</v>
      </c>
      <c r="G53" s="85">
        <v>1798</v>
      </c>
      <c r="H53" s="85">
        <v>2139</v>
      </c>
      <c r="I53" s="85">
        <v>1992</v>
      </c>
      <c r="J53" s="99">
        <v>2311</v>
      </c>
      <c r="K53" s="103">
        <v>2128</v>
      </c>
      <c r="L53" s="99">
        <v>1686</v>
      </c>
      <c r="M53" s="103">
        <v>1605</v>
      </c>
      <c r="N53" s="99">
        <v>1315</v>
      </c>
      <c r="O53" s="103">
        <v>1403</v>
      </c>
      <c r="P53" s="99">
        <v>1336</v>
      </c>
      <c r="Q53" s="103">
        <v>1368</v>
      </c>
      <c r="R53" s="99">
        <v>1444</v>
      </c>
      <c r="S53" s="103">
        <v>1457</v>
      </c>
      <c r="T53" s="99">
        <v>1662</v>
      </c>
      <c r="U53" s="103">
        <v>1852</v>
      </c>
      <c r="V53" s="99">
        <v>1908</v>
      </c>
      <c r="W53" s="103">
        <v>2117</v>
      </c>
      <c r="X53" s="85">
        <v>1756</v>
      </c>
      <c r="Y53" s="85">
        <v>1898</v>
      </c>
      <c r="Z53" s="85">
        <v>1558</v>
      </c>
      <c r="AA53" s="85">
        <v>1765</v>
      </c>
      <c r="AB53" s="85">
        <v>1297</v>
      </c>
      <c r="AC53" s="85">
        <v>1397</v>
      </c>
      <c r="AD53" s="85">
        <v>1006</v>
      </c>
      <c r="AE53" s="85">
        <v>1158</v>
      </c>
      <c r="AF53" s="84">
        <v>631</v>
      </c>
      <c r="AG53" s="84">
        <v>692</v>
      </c>
      <c r="AH53" s="84">
        <v>354</v>
      </c>
      <c r="AI53" s="84">
        <v>549</v>
      </c>
      <c r="AJ53" s="84">
        <v>219</v>
      </c>
      <c r="AK53" s="84">
        <v>357</v>
      </c>
      <c r="AL53" s="84">
        <v>96</v>
      </c>
      <c r="AM53" s="84">
        <v>154</v>
      </c>
      <c r="AN53" s="84">
        <v>26</v>
      </c>
      <c r="AO53" s="84">
        <v>53</v>
      </c>
      <c r="AP53" s="84">
        <v>9</v>
      </c>
      <c r="AQ53" s="84">
        <v>12</v>
      </c>
      <c r="AR53" s="84">
        <v>3</v>
      </c>
      <c r="AS53" s="84">
        <v>5</v>
      </c>
      <c r="AT53" s="86">
        <v>24300</v>
      </c>
      <c r="AU53" s="86">
        <v>25385</v>
      </c>
      <c r="AV53" s="86">
        <v>49685</v>
      </c>
    </row>
    <row r="54" spans="1:48" ht="37.5" x14ac:dyDescent="0.5">
      <c r="A54" s="83" t="s">
        <v>169</v>
      </c>
      <c r="B54" s="84">
        <v>494</v>
      </c>
      <c r="C54" s="84">
        <v>464</v>
      </c>
      <c r="D54" s="85">
        <v>2461</v>
      </c>
      <c r="E54" s="85">
        <v>2170</v>
      </c>
      <c r="F54" s="85">
        <v>3505</v>
      </c>
      <c r="G54" s="85">
        <v>3132</v>
      </c>
      <c r="H54" s="85">
        <v>3809</v>
      </c>
      <c r="I54" s="85">
        <v>3565</v>
      </c>
      <c r="J54" s="99">
        <v>4028</v>
      </c>
      <c r="K54" s="103">
        <v>3950</v>
      </c>
      <c r="L54" s="99">
        <v>3504</v>
      </c>
      <c r="M54" s="103">
        <v>3288</v>
      </c>
      <c r="N54" s="99">
        <v>3025</v>
      </c>
      <c r="O54" s="103">
        <v>3071</v>
      </c>
      <c r="P54" s="99">
        <v>3519</v>
      </c>
      <c r="Q54" s="103">
        <v>3237</v>
      </c>
      <c r="R54" s="99">
        <v>3844</v>
      </c>
      <c r="S54" s="103">
        <v>3607</v>
      </c>
      <c r="T54" s="99">
        <v>4148</v>
      </c>
      <c r="U54" s="103">
        <v>4052</v>
      </c>
      <c r="V54" s="99">
        <v>3973</v>
      </c>
      <c r="W54" s="103">
        <v>3928</v>
      </c>
      <c r="X54" s="85">
        <v>3385</v>
      </c>
      <c r="Y54" s="85">
        <v>3346</v>
      </c>
      <c r="Z54" s="85">
        <v>2853</v>
      </c>
      <c r="AA54" s="85">
        <v>2882</v>
      </c>
      <c r="AB54" s="85">
        <v>2137</v>
      </c>
      <c r="AC54" s="85">
        <v>2321</v>
      </c>
      <c r="AD54" s="85">
        <v>1540</v>
      </c>
      <c r="AE54" s="85">
        <v>1808</v>
      </c>
      <c r="AF54" s="84">
        <v>947</v>
      </c>
      <c r="AG54" s="85">
        <v>1147</v>
      </c>
      <c r="AH54" s="84">
        <v>567</v>
      </c>
      <c r="AI54" s="84">
        <v>802</v>
      </c>
      <c r="AJ54" s="84">
        <v>267</v>
      </c>
      <c r="AK54" s="84">
        <v>460</v>
      </c>
      <c r="AL54" s="84">
        <v>113</v>
      </c>
      <c r="AM54" s="84">
        <v>167</v>
      </c>
      <c r="AN54" s="84">
        <v>22</v>
      </c>
      <c r="AO54" s="84">
        <v>55</v>
      </c>
      <c r="AP54" s="84">
        <v>16</v>
      </c>
      <c r="AQ54" s="84">
        <v>22</v>
      </c>
      <c r="AR54" s="84">
        <v>3</v>
      </c>
      <c r="AS54" s="84">
        <v>8</v>
      </c>
      <c r="AT54" s="86">
        <v>48160</v>
      </c>
      <c r="AU54" s="86">
        <v>47482</v>
      </c>
      <c r="AV54" s="86">
        <v>95642</v>
      </c>
    </row>
    <row r="55" spans="1:48" ht="37.5" x14ac:dyDescent="0.5">
      <c r="A55" s="83" t="s">
        <v>170</v>
      </c>
      <c r="B55" s="84">
        <v>308</v>
      </c>
      <c r="C55" s="84">
        <v>300</v>
      </c>
      <c r="D55" s="85">
        <v>1408</v>
      </c>
      <c r="E55" s="85">
        <v>1399</v>
      </c>
      <c r="F55" s="85">
        <v>2079</v>
      </c>
      <c r="G55" s="85">
        <v>2015</v>
      </c>
      <c r="H55" s="85">
        <v>2311</v>
      </c>
      <c r="I55" s="85">
        <v>2212</v>
      </c>
      <c r="J55" s="99">
        <v>2114</v>
      </c>
      <c r="K55" s="103">
        <v>2180</v>
      </c>
      <c r="L55" s="99">
        <v>1607</v>
      </c>
      <c r="M55" s="103">
        <v>1621</v>
      </c>
      <c r="N55" s="99">
        <v>1339</v>
      </c>
      <c r="O55" s="103">
        <v>1341</v>
      </c>
      <c r="P55" s="99">
        <v>1442</v>
      </c>
      <c r="Q55" s="103">
        <v>1522</v>
      </c>
      <c r="R55" s="99">
        <v>1595</v>
      </c>
      <c r="S55" s="103">
        <v>1812</v>
      </c>
      <c r="T55" s="99">
        <v>1855</v>
      </c>
      <c r="U55" s="103">
        <v>2016</v>
      </c>
      <c r="V55" s="99">
        <v>1929</v>
      </c>
      <c r="W55" s="103">
        <v>2114</v>
      </c>
      <c r="X55" s="85">
        <v>1680</v>
      </c>
      <c r="Y55" s="85">
        <v>1859</v>
      </c>
      <c r="Z55" s="85">
        <v>1460</v>
      </c>
      <c r="AA55" s="85">
        <v>1489</v>
      </c>
      <c r="AB55" s="85">
        <v>1119</v>
      </c>
      <c r="AC55" s="85">
        <v>1233</v>
      </c>
      <c r="AD55" s="84">
        <v>726</v>
      </c>
      <c r="AE55" s="84">
        <v>890</v>
      </c>
      <c r="AF55" s="84">
        <v>436</v>
      </c>
      <c r="AG55" s="84">
        <v>550</v>
      </c>
      <c r="AH55" s="84">
        <v>297</v>
      </c>
      <c r="AI55" s="84">
        <v>435</v>
      </c>
      <c r="AJ55" s="84">
        <v>156</v>
      </c>
      <c r="AK55" s="84">
        <v>253</v>
      </c>
      <c r="AL55" s="84">
        <v>86</v>
      </c>
      <c r="AM55" s="84">
        <v>124</v>
      </c>
      <c r="AN55" s="84">
        <v>22</v>
      </c>
      <c r="AO55" s="84">
        <v>36</v>
      </c>
      <c r="AP55" s="84">
        <v>4</v>
      </c>
      <c r="AQ55" s="84">
        <v>13</v>
      </c>
      <c r="AR55" s="84">
        <v>5</v>
      </c>
      <c r="AS55" s="84">
        <v>3</v>
      </c>
      <c r="AT55" s="86">
        <v>23978</v>
      </c>
      <c r="AU55" s="86">
        <v>25417</v>
      </c>
      <c r="AV55" s="86">
        <v>49395</v>
      </c>
    </row>
    <row r="56" spans="1:48" x14ac:dyDescent="0.5">
      <c r="A56" s="83" t="s">
        <v>171</v>
      </c>
      <c r="B56" s="84">
        <v>191</v>
      </c>
      <c r="C56" s="84">
        <v>166</v>
      </c>
      <c r="D56" s="84">
        <v>790</v>
      </c>
      <c r="E56" s="84">
        <v>691</v>
      </c>
      <c r="F56" s="84">
        <v>991</v>
      </c>
      <c r="G56" s="84">
        <v>930</v>
      </c>
      <c r="H56" s="85">
        <v>1021</v>
      </c>
      <c r="I56" s="84">
        <v>975</v>
      </c>
      <c r="J56" s="99">
        <v>1060</v>
      </c>
      <c r="K56" s="103">
        <v>1033</v>
      </c>
      <c r="L56" s="100">
        <v>753</v>
      </c>
      <c r="M56" s="105">
        <v>833</v>
      </c>
      <c r="N56" s="100">
        <v>585</v>
      </c>
      <c r="O56" s="105">
        <v>692</v>
      </c>
      <c r="P56" s="100">
        <v>561</v>
      </c>
      <c r="Q56" s="105">
        <v>696</v>
      </c>
      <c r="R56" s="100">
        <v>672</v>
      </c>
      <c r="S56" s="105">
        <v>797</v>
      </c>
      <c r="T56" s="100">
        <v>899</v>
      </c>
      <c r="U56" s="103">
        <v>1016</v>
      </c>
      <c r="V56" s="99">
        <v>1003</v>
      </c>
      <c r="W56" s="103">
        <v>1145</v>
      </c>
      <c r="X56" s="84">
        <v>948</v>
      </c>
      <c r="Y56" s="85">
        <v>1060</v>
      </c>
      <c r="Z56" s="84">
        <v>872</v>
      </c>
      <c r="AA56" s="84">
        <v>948</v>
      </c>
      <c r="AB56" s="84">
        <v>690</v>
      </c>
      <c r="AC56" s="84">
        <v>782</v>
      </c>
      <c r="AD56" s="84">
        <v>482</v>
      </c>
      <c r="AE56" s="84">
        <v>524</v>
      </c>
      <c r="AF56" s="84">
        <v>306</v>
      </c>
      <c r="AG56" s="84">
        <v>379</v>
      </c>
      <c r="AH56" s="84">
        <v>177</v>
      </c>
      <c r="AI56" s="84">
        <v>251</v>
      </c>
      <c r="AJ56" s="84">
        <v>86</v>
      </c>
      <c r="AK56" s="84">
        <v>166</v>
      </c>
      <c r="AL56" s="84">
        <v>42</v>
      </c>
      <c r="AM56" s="84">
        <v>73</v>
      </c>
      <c r="AN56" s="84">
        <v>12</v>
      </c>
      <c r="AO56" s="84">
        <v>26</v>
      </c>
      <c r="AP56" s="84">
        <v>1</v>
      </c>
      <c r="AQ56" s="84">
        <v>5</v>
      </c>
      <c r="AR56" s="84">
        <v>0</v>
      </c>
      <c r="AS56" s="84">
        <v>1</v>
      </c>
      <c r="AT56" s="86">
        <v>12142</v>
      </c>
      <c r="AU56" s="86">
        <v>13189</v>
      </c>
      <c r="AV56" s="86">
        <v>25331</v>
      </c>
    </row>
    <row r="57" spans="1:48" x14ac:dyDescent="0.5">
      <c r="A57" s="87" t="s">
        <v>126</v>
      </c>
      <c r="B57" s="88">
        <v>2314</v>
      </c>
      <c r="C57" s="88">
        <v>2175</v>
      </c>
      <c r="D57" s="88">
        <v>10750</v>
      </c>
      <c r="E57" s="88">
        <v>9999</v>
      </c>
      <c r="F57" s="88">
        <v>14940</v>
      </c>
      <c r="G57" s="88">
        <v>14036</v>
      </c>
      <c r="H57" s="88">
        <v>16500</v>
      </c>
      <c r="I57" s="88">
        <v>15430</v>
      </c>
      <c r="J57" s="101">
        <v>17673</v>
      </c>
      <c r="K57" s="104">
        <v>17352</v>
      </c>
      <c r="L57" s="101">
        <v>15177</v>
      </c>
      <c r="M57" s="104">
        <v>14802</v>
      </c>
      <c r="N57" s="101">
        <v>12589</v>
      </c>
      <c r="O57" s="104">
        <v>12920</v>
      </c>
      <c r="P57" s="101">
        <v>13839</v>
      </c>
      <c r="Q57" s="104">
        <v>13710</v>
      </c>
      <c r="R57" s="101">
        <v>15663</v>
      </c>
      <c r="S57" s="104">
        <v>15338</v>
      </c>
      <c r="T57" s="101">
        <v>16971</v>
      </c>
      <c r="U57" s="104">
        <v>17270</v>
      </c>
      <c r="V57" s="101">
        <v>17171</v>
      </c>
      <c r="W57" s="104">
        <v>17407</v>
      </c>
      <c r="X57" s="88">
        <v>14561</v>
      </c>
      <c r="Y57" s="88">
        <v>15191</v>
      </c>
      <c r="Z57" s="88">
        <v>12569</v>
      </c>
      <c r="AA57" s="88">
        <v>13199</v>
      </c>
      <c r="AB57" s="88">
        <v>9742</v>
      </c>
      <c r="AC57" s="88">
        <v>10596</v>
      </c>
      <c r="AD57" s="88">
        <v>6846</v>
      </c>
      <c r="AE57" s="88">
        <v>8037</v>
      </c>
      <c r="AF57" s="88">
        <v>4441</v>
      </c>
      <c r="AG57" s="88">
        <v>5366</v>
      </c>
      <c r="AH57" s="88">
        <v>2627</v>
      </c>
      <c r="AI57" s="88">
        <v>3626</v>
      </c>
      <c r="AJ57" s="88">
        <v>1365</v>
      </c>
      <c r="AK57" s="88">
        <v>2208</v>
      </c>
      <c r="AL57" s="89">
        <v>584</v>
      </c>
      <c r="AM57" s="89">
        <v>941</v>
      </c>
      <c r="AN57" s="89">
        <v>146</v>
      </c>
      <c r="AO57" s="89">
        <v>334</v>
      </c>
      <c r="AP57" s="89">
        <v>60</v>
      </c>
      <c r="AQ57" s="89">
        <v>115</v>
      </c>
      <c r="AR57" s="89">
        <v>20</v>
      </c>
      <c r="AS57" s="89">
        <v>40</v>
      </c>
      <c r="AT57" s="90">
        <v>206548</v>
      </c>
      <c r="AU57" s="90">
        <v>210092</v>
      </c>
      <c r="AV57" s="90">
        <v>416640</v>
      </c>
    </row>
    <row r="58" spans="1:48" x14ac:dyDescent="0.5">
      <c r="A58" s="160" t="s">
        <v>143</v>
      </c>
      <c r="B58" s="1"/>
      <c r="C58" s="1"/>
      <c r="D58" s="1"/>
      <c r="E58" s="1"/>
      <c r="F58" s="1"/>
      <c r="G58" s="1"/>
      <c r="H58" s="1"/>
      <c r="I58" s="1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x14ac:dyDescent="0.5">
      <c r="A59" s="160"/>
      <c r="B59" s="1"/>
      <c r="C59" s="1"/>
      <c r="D59" s="1"/>
      <c r="E59" s="1"/>
      <c r="F59" s="1"/>
      <c r="G59" s="1"/>
      <c r="H59" s="107" t="s">
        <v>222</v>
      </c>
      <c r="I59" s="37" t="s">
        <v>141</v>
      </c>
      <c r="J59" s="1" t="s">
        <v>221</v>
      </c>
      <c r="K59" s="106">
        <f>SUM(K57,M57,O57,Q57,S57,U57,W57)</f>
        <v>108799</v>
      </c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x14ac:dyDescent="0.5">
      <c r="A60" s="160"/>
      <c r="B60" s="1"/>
      <c r="C60" s="1"/>
      <c r="D60" s="1"/>
      <c r="E60" s="1"/>
      <c r="F60" s="1"/>
      <c r="G60" s="1"/>
      <c r="H60" s="1"/>
      <c r="I60" s="1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x14ac:dyDescent="0.5">
      <c r="A61" s="154"/>
      <c r="B61" s="1"/>
      <c r="C61" s="1"/>
      <c r="D61" s="1"/>
      <c r="E61" s="1"/>
      <c r="F61" s="1"/>
      <c r="G61" s="1"/>
      <c r="H61" s="1">
        <v>2556</v>
      </c>
      <c r="I61" s="95">
        <v>4892</v>
      </c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x14ac:dyDescent="0.5">
      <c r="A62" s="154"/>
      <c r="B62" s="1"/>
      <c r="C62" s="1"/>
      <c r="D62" s="1"/>
      <c r="E62" s="1"/>
      <c r="F62" s="1"/>
      <c r="G62" s="1"/>
      <c r="H62" s="1">
        <v>2557</v>
      </c>
      <c r="I62" s="95">
        <v>4723</v>
      </c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x14ac:dyDescent="0.5">
      <c r="A63" s="154"/>
      <c r="B63" s="1"/>
      <c r="C63" s="1"/>
      <c r="D63" s="1"/>
      <c r="E63" s="1"/>
      <c r="F63" s="1"/>
      <c r="G63" s="1"/>
      <c r="H63" s="1">
        <v>2558</v>
      </c>
      <c r="I63" s="95">
        <v>4400</v>
      </c>
      <c r="K63" s="95">
        <f>SUM(I63*100/K59)</f>
        <v>4.0441548175994262</v>
      </c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ht="22.5" customHeight="1" x14ac:dyDescent="0.5">
      <c r="A64" s="91" t="s">
        <v>166</v>
      </c>
      <c r="B64" s="1"/>
      <c r="C64" s="1"/>
      <c r="D64" s="1"/>
      <c r="E64" s="1"/>
      <c r="F64" s="1"/>
      <c r="G64" s="1"/>
      <c r="H64" s="1">
        <v>2559</v>
      </c>
      <c r="I64" s="95">
        <v>4291</v>
      </c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x14ac:dyDescent="0.5">
      <c r="A65" s="91" t="s">
        <v>167</v>
      </c>
      <c r="B65" s="1"/>
      <c r="C65" s="1"/>
      <c r="D65" s="1"/>
      <c r="E65" s="1"/>
      <c r="F65" s="1"/>
      <c r="G65" s="1"/>
      <c r="H65" s="1"/>
      <c r="I65" s="1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x14ac:dyDescent="0.5">
      <c r="A66" s="91" t="s">
        <v>168</v>
      </c>
      <c r="B66" s="1"/>
      <c r="C66" s="1"/>
      <c r="D66" s="1"/>
      <c r="E66" s="1"/>
      <c r="F66" s="1"/>
      <c r="G66" s="1"/>
      <c r="H66" s="1"/>
      <c r="I66" s="1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37.5" x14ac:dyDescent="0.5">
      <c r="A67" s="91" t="s">
        <v>169</v>
      </c>
      <c r="B67" s="1"/>
      <c r="C67" s="1"/>
      <c r="D67" s="1"/>
      <c r="E67" s="1"/>
      <c r="F67" s="1"/>
      <c r="G67" s="1"/>
      <c r="H67" s="1"/>
      <c r="I67" s="1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ht="37.5" x14ac:dyDescent="0.5">
      <c r="A68" s="91" t="s">
        <v>170</v>
      </c>
      <c r="B68" s="1"/>
      <c r="C68" s="1"/>
      <c r="D68" s="1"/>
      <c r="E68" s="1"/>
      <c r="F68" s="1"/>
      <c r="G68" s="1"/>
      <c r="H68" s="1"/>
      <c r="I68" s="1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x14ac:dyDescent="0.5">
      <c r="A69" s="91" t="s">
        <v>171</v>
      </c>
      <c r="B69" s="1"/>
      <c r="C69" s="1"/>
      <c r="D69" s="1"/>
      <c r="E69" s="1"/>
      <c r="F69" s="1"/>
      <c r="G69" s="1"/>
      <c r="H69" s="1"/>
      <c r="I69" s="1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x14ac:dyDescent="0.5">
      <c r="A70" s="92" t="s">
        <v>126</v>
      </c>
      <c r="B70" s="1"/>
      <c r="C70" s="1"/>
      <c r="D70" s="1"/>
      <c r="E70" s="1"/>
      <c r="F70" s="1"/>
      <c r="G70" s="1"/>
      <c r="H70" s="1"/>
      <c r="I70" s="1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x14ac:dyDescent="0.5">
      <c r="A71" s="93" t="s">
        <v>211</v>
      </c>
      <c r="B71" s="1"/>
      <c r="C71" s="1"/>
      <c r="D71" s="1"/>
      <c r="E71" s="1"/>
      <c r="F71" s="1"/>
      <c r="G71" s="1"/>
      <c r="H71" s="1"/>
      <c r="I71" s="1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x14ac:dyDescent="0.5">
      <c r="A72" s="93" t="s">
        <v>212</v>
      </c>
      <c r="B72" s="1"/>
      <c r="C72" s="1"/>
      <c r="D72" s="1"/>
      <c r="E72" s="1"/>
      <c r="F72" s="1"/>
      <c r="G72" s="1"/>
      <c r="H72" s="1"/>
      <c r="I72" s="1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</sheetData>
  <mergeCells count="52">
    <mergeCell ref="A58:A60"/>
    <mergeCell ref="A61:A63"/>
    <mergeCell ref="AJ48:AK48"/>
    <mergeCell ref="AL48:AM48"/>
    <mergeCell ref="AN48:AO48"/>
    <mergeCell ref="L48:M48"/>
    <mergeCell ref="N48:O48"/>
    <mergeCell ref="P48:Q48"/>
    <mergeCell ref="R48:S48"/>
    <mergeCell ref="T48:U48"/>
    <mergeCell ref="V48:W48"/>
    <mergeCell ref="AP48:AQ48"/>
    <mergeCell ref="AR48:AS48"/>
    <mergeCell ref="AT48:AV48"/>
    <mergeCell ref="X48:Y48"/>
    <mergeCell ref="Z48:AA48"/>
    <mergeCell ref="AB48:AC48"/>
    <mergeCell ref="AD48:AE48"/>
    <mergeCell ref="AF48:AG48"/>
    <mergeCell ref="AH48:AI48"/>
    <mergeCell ref="AP45:AQ45"/>
    <mergeCell ref="AR45:AS45"/>
    <mergeCell ref="AT45:AV45"/>
    <mergeCell ref="A47:A49"/>
    <mergeCell ref="B47:AV47"/>
    <mergeCell ref="B48:C48"/>
    <mergeCell ref="D48:E48"/>
    <mergeCell ref="F48:G48"/>
    <mergeCell ref="H48:I48"/>
    <mergeCell ref="J48:K48"/>
    <mergeCell ref="AD45:AE45"/>
    <mergeCell ref="AF45:AG45"/>
    <mergeCell ref="AH45:AI45"/>
    <mergeCell ref="AJ45:AK45"/>
    <mergeCell ref="AL45:AM45"/>
    <mergeCell ref="AN45:AO45"/>
    <mergeCell ref="AB45:AC45"/>
    <mergeCell ref="A44:A46"/>
    <mergeCell ref="B44:AV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  <mergeCell ref="Z45:AA45"/>
  </mergeCells>
  <hyperlinks>
    <hyperlink ref="A40" r:id="rId1" display="http://nbdatacenter.moph.go.th/hdc/reports/report.php?source=formated/pop_sex_age.php&amp;cat_id=ac4eed1bddb23d6130746d62d2538fd0&amp;id=710884bc8d16f755073cf194970b064a"/>
    <hyperlink ref="A41" r:id="rId2" display="http://nbdatacenter.moph.go.th/hdc/reports/report.php?source=formated/pop_sex_age.php&amp;cat_id=ac4eed1bddb23d6130746d62d2538fd0&amp;id=710884bc8d16f755073cf194970b064a"/>
    <hyperlink ref="A42" r:id="rId3" display="http://nbdatacenter.moph.go.th/hdc/reports/report.php?source=formated/pop_sex_age.php&amp;cat_id=ac4eed1bddb23d6130746d62d2538fd0&amp;id=710884bc8d16f755073cf194970b064a"/>
    <hyperlink ref="A43" r:id="rId4" display="http://nbdatacenter.moph.go.th/hdc/reports/report.php?source=formated/pop_sex_age.php&amp;cat_id=ac4eed1bddb23d6130746d62d2538fd0&amp;id=710884bc8d16f755073cf194970b064a"/>
  </hyperlinks>
  <pageMargins left="0.7" right="0.7" top="0.75" bottom="0.75" header="0.3" footer="0.3"/>
  <pageSetup paperSize="9" orientation="portrait" verticalDpi="0" r:id="rId5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"/>
  <sheetViews>
    <sheetView workbookViewId="0">
      <selection activeCell="N16" sqref="N16"/>
    </sheetView>
  </sheetViews>
  <sheetFormatPr defaultRowHeight="24" customHeight="1" x14ac:dyDescent="0.25"/>
  <cols>
    <col min="1" max="1" width="9.140625" style="42"/>
    <col min="2" max="2" width="14.140625" style="42" bestFit="1" customWidth="1"/>
    <col min="3" max="4" width="4.7109375" style="42" customWidth="1"/>
    <col min="5" max="10" width="5.5703125" style="42" bestFit="1" customWidth="1"/>
    <col min="11" max="11" width="5.5703125" style="47" bestFit="1" customWidth="1"/>
    <col min="12" max="24" width="7.85546875" style="47" customWidth="1"/>
    <col min="25" max="34" width="5.5703125" style="42" bestFit="1" customWidth="1"/>
    <col min="35" max="35" width="4" style="42" bestFit="1" customWidth="1"/>
    <col min="36" max="36" width="5.5703125" style="42" bestFit="1" customWidth="1"/>
    <col min="37" max="40" width="4" style="42" bestFit="1" customWidth="1"/>
    <col min="41" max="44" width="3.140625" style="42" customWidth="1"/>
    <col min="45" max="45" width="5.140625" style="42" customWidth="1"/>
    <col min="46" max="46" width="6.42578125" style="42" customWidth="1"/>
    <col min="47" max="48" width="6.5703125" style="42" bestFit="1" customWidth="1"/>
    <col min="49" max="49" width="8.5703125" style="42" bestFit="1" customWidth="1"/>
    <col min="50" max="16384" width="9.140625" style="42"/>
  </cols>
  <sheetData>
    <row r="1" spans="1:49" ht="15.75" x14ac:dyDescent="0.25">
      <c r="B1" s="165" t="s">
        <v>143</v>
      </c>
      <c r="C1" s="165" t="s">
        <v>144</v>
      </c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</row>
    <row r="2" spans="1:49" ht="15.75" x14ac:dyDescent="0.25">
      <c r="A2" s="57" t="s">
        <v>131</v>
      </c>
      <c r="B2" s="165"/>
      <c r="C2" s="166" t="s">
        <v>145</v>
      </c>
      <c r="D2" s="166"/>
      <c r="E2" s="166" t="s">
        <v>220</v>
      </c>
      <c r="F2" s="166"/>
      <c r="G2" s="166" t="s">
        <v>219</v>
      </c>
      <c r="H2" s="166"/>
      <c r="I2" s="166" t="s">
        <v>218</v>
      </c>
      <c r="J2" s="166"/>
      <c r="K2" s="167" t="s">
        <v>146</v>
      </c>
      <c r="L2" s="167"/>
      <c r="M2" s="167" t="s">
        <v>147</v>
      </c>
      <c r="N2" s="167"/>
      <c r="O2" s="167" t="s">
        <v>148</v>
      </c>
      <c r="P2" s="167"/>
      <c r="Q2" s="167" t="s">
        <v>149</v>
      </c>
      <c r="R2" s="167"/>
      <c r="S2" s="167" t="s">
        <v>150</v>
      </c>
      <c r="T2" s="167"/>
      <c r="U2" s="167" t="s">
        <v>151</v>
      </c>
      <c r="V2" s="167"/>
      <c r="W2" s="167" t="s">
        <v>152</v>
      </c>
      <c r="X2" s="167"/>
      <c r="Y2" s="165" t="s">
        <v>153</v>
      </c>
      <c r="Z2" s="165"/>
      <c r="AA2" s="165" t="s">
        <v>154</v>
      </c>
      <c r="AB2" s="165"/>
      <c r="AC2" s="165" t="s">
        <v>155</v>
      </c>
      <c r="AD2" s="165"/>
      <c r="AE2" s="165" t="s">
        <v>156</v>
      </c>
      <c r="AF2" s="165"/>
      <c r="AG2" s="165" t="s">
        <v>157</v>
      </c>
      <c r="AH2" s="165"/>
      <c r="AI2" s="165" t="s">
        <v>158</v>
      </c>
      <c r="AJ2" s="165"/>
      <c r="AK2" s="165" t="s">
        <v>159</v>
      </c>
      <c r="AL2" s="165"/>
      <c r="AM2" s="165" t="s">
        <v>160</v>
      </c>
      <c r="AN2" s="165"/>
      <c r="AO2" s="165" t="s">
        <v>161</v>
      </c>
      <c r="AP2" s="165"/>
      <c r="AQ2" s="165" t="s">
        <v>162</v>
      </c>
      <c r="AR2" s="165"/>
      <c r="AS2" s="165" t="s">
        <v>163</v>
      </c>
      <c r="AT2" s="165"/>
      <c r="AU2" s="165" t="s">
        <v>126</v>
      </c>
      <c r="AV2" s="165"/>
      <c r="AW2" s="165"/>
    </row>
    <row r="3" spans="1:49" ht="15.75" x14ac:dyDescent="0.25">
      <c r="B3" s="165"/>
      <c r="C3" s="43" t="s">
        <v>164</v>
      </c>
      <c r="D3" s="43" t="s">
        <v>165</v>
      </c>
      <c r="E3" s="43" t="s">
        <v>164</v>
      </c>
      <c r="F3" s="43" t="s">
        <v>165</v>
      </c>
      <c r="G3" s="43" t="s">
        <v>164</v>
      </c>
      <c r="H3" s="43" t="s">
        <v>165</v>
      </c>
      <c r="I3" s="43" t="s">
        <v>164</v>
      </c>
      <c r="J3" s="43" t="s">
        <v>165</v>
      </c>
      <c r="K3" s="48" t="s">
        <v>164</v>
      </c>
      <c r="L3" s="48" t="s">
        <v>165</v>
      </c>
      <c r="M3" s="48" t="s">
        <v>164</v>
      </c>
      <c r="N3" s="48" t="s">
        <v>165</v>
      </c>
      <c r="O3" s="48" t="s">
        <v>164</v>
      </c>
      <c r="P3" s="48" t="s">
        <v>165</v>
      </c>
      <c r="Q3" s="48" t="s">
        <v>164</v>
      </c>
      <c r="R3" s="48" t="s">
        <v>165</v>
      </c>
      <c r="S3" s="48" t="s">
        <v>164</v>
      </c>
      <c r="T3" s="48" t="s">
        <v>165</v>
      </c>
      <c r="U3" s="48" t="s">
        <v>164</v>
      </c>
      <c r="V3" s="48" t="s">
        <v>165</v>
      </c>
      <c r="W3" s="48" t="s">
        <v>164</v>
      </c>
      <c r="X3" s="48" t="s">
        <v>165</v>
      </c>
      <c r="Y3" s="43" t="s">
        <v>164</v>
      </c>
      <c r="Z3" s="43" t="s">
        <v>165</v>
      </c>
      <c r="AA3" s="43" t="s">
        <v>164</v>
      </c>
      <c r="AB3" s="43" t="s">
        <v>165</v>
      </c>
      <c r="AC3" s="43" t="s">
        <v>164</v>
      </c>
      <c r="AD3" s="43" t="s">
        <v>165</v>
      </c>
      <c r="AE3" s="43" t="s">
        <v>164</v>
      </c>
      <c r="AF3" s="43" t="s">
        <v>165</v>
      </c>
      <c r="AG3" s="43" t="s">
        <v>164</v>
      </c>
      <c r="AH3" s="43" t="s">
        <v>165</v>
      </c>
      <c r="AI3" s="43" t="s">
        <v>164</v>
      </c>
      <c r="AJ3" s="43" t="s">
        <v>165</v>
      </c>
      <c r="AK3" s="43" t="s">
        <v>164</v>
      </c>
      <c r="AL3" s="43" t="s">
        <v>165</v>
      </c>
      <c r="AM3" s="43" t="s">
        <v>164</v>
      </c>
      <c r="AN3" s="43" t="s">
        <v>165</v>
      </c>
      <c r="AO3" s="43" t="s">
        <v>164</v>
      </c>
      <c r="AP3" s="43" t="s">
        <v>165</v>
      </c>
      <c r="AQ3" s="43" t="s">
        <v>164</v>
      </c>
      <c r="AR3" s="43" t="s">
        <v>165</v>
      </c>
      <c r="AS3" s="43" t="s">
        <v>164</v>
      </c>
      <c r="AT3" s="43" t="s">
        <v>165</v>
      </c>
      <c r="AU3" s="43" t="s">
        <v>164</v>
      </c>
      <c r="AV3" s="43" t="s">
        <v>165</v>
      </c>
      <c r="AW3" s="43" t="s">
        <v>126</v>
      </c>
    </row>
    <row r="4" spans="1:49" ht="15.75" x14ac:dyDescent="0.25">
      <c r="A4" s="57">
        <v>2559</v>
      </c>
      <c r="B4" s="44" t="s">
        <v>166</v>
      </c>
      <c r="C4" s="44">
        <v>552</v>
      </c>
      <c r="D4" s="44">
        <v>561</v>
      </c>
      <c r="E4" s="45">
        <v>2700</v>
      </c>
      <c r="F4" s="45">
        <v>2504</v>
      </c>
      <c r="G4" s="45">
        <v>3755</v>
      </c>
      <c r="H4" s="45">
        <v>3509</v>
      </c>
      <c r="I4" s="45">
        <v>4203</v>
      </c>
      <c r="J4" s="45">
        <v>3888</v>
      </c>
      <c r="K4" s="49">
        <v>4644</v>
      </c>
      <c r="L4" s="50">
        <v>4527</v>
      </c>
      <c r="M4" s="49">
        <v>4455</v>
      </c>
      <c r="N4" s="50">
        <v>4459</v>
      </c>
      <c r="O4" s="49">
        <v>3621</v>
      </c>
      <c r="P4" s="50">
        <v>3762</v>
      </c>
      <c r="Q4" s="49">
        <v>4049</v>
      </c>
      <c r="R4" s="50">
        <v>3989</v>
      </c>
      <c r="S4" s="49">
        <v>4601</v>
      </c>
      <c r="T4" s="50">
        <v>4344</v>
      </c>
      <c r="U4" s="49">
        <v>4848</v>
      </c>
      <c r="V4" s="50">
        <v>4811</v>
      </c>
      <c r="W4" s="49">
        <v>5016</v>
      </c>
      <c r="X4" s="50">
        <v>4719</v>
      </c>
      <c r="Y4" s="45">
        <v>4049</v>
      </c>
      <c r="Z4" s="45">
        <v>4168</v>
      </c>
      <c r="AA4" s="45">
        <v>3482</v>
      </c>
      <c r="AB4" s="45">
        <v>3669</v>
      </c>
      <c r="AC4" s="45">
        <v>2556</v>
      </c>
      <c r="AD4" s="45">
        <v>2815</v>
      </c>
      <c r="AE4" s="45">
        <v>1852</v>
      </c>
      <c r="AF4" s="45">
        <v>2208</v>
      </c>
      <c r="AG4" s="45">
        <v>1161</v>
      </c>
      <c r="AH4" s="45">
        <v>1459</v>
      </c>
      <c r="AI4" s="44">
        <v>883</v>
      </c>
      <c r="AJ4" s="45">
        <v>1187</v>
      </c>
      <c r="AK4" s="44">
        <v>375</v>
      </c>
      <c r="AL4" s="44">
        <v>549</v>
      </c>
      <c r="AM4" s="44">
        <v>141</v>
      </c>
      <c r="AN4" s="44">
        <v>264</v>
      </c>
      <c r="AO4" s="44">
        <v>37</v>
      </c>
      <c r="AP4" s="44">
        <v>85</v>
      </c>
      <c r="AQ4" s="44">
        <v>15</v>
      </c>
      <c r="AR4" s="44">
        <v>35</v>
      </c>
      <c r="AS4" s="44">
        <v>3</v>
      </c>
      <c r="AT4" s="44">
        <v>6</v>
      </c>
      <c r="AU4" s="45">
        <v>56998</v>
      </c>
      <c r="AV4" s="45">
        <v>57518</v>
      </c>
      <c r="AW4" s="45">
        <v>114516</v>
      </c>
    </row>
    <row r="5" spans="1:49" ht="15.75" x14ac:dyDescent="0.25">
      <c r="B5" s="44" t="s">
        <v>167</v>
      </c>
      <c r="C5" s="44">
        <v>438</v>
      </c>
      <c r="D5" s="44">
        <v>402</v>
      </c>
      <c r="E5" s="45">
        <v>2041</v>
      </c>
      <c r="F5" s="45">
        <v>1925</v>
      </c>
      <c r="G5" s="45">
        <v>2636</v>
      </c>
      <c r="H5" s="45">
        <v>2532</v>
      </c>
      <c r="I5" s="45">
        <v>2917</v>
      </c>
      <c r="J5" s="45">
        <v>2789</v>
      </c>
      <c r="K5" s="49">
        <v>3461</v>
      </c>
      <c r="L5" s="50">
        <v>3421</v>
      </c>
      <c r="M5" s="49">
        <v>3335</v>
      </c>
      <c r="N5" s="50">
        <v>3123</v>
      </c>
      <c r="O5" s="49">
        <v>2711</v>
      </c>
      <c r="P5" s="50">
        <v>2630</v>
      </c>
      <c r="Q5" s="49">
        <v>2923</v>
      </c>
      <c r="R5" s="50">
        <v>2849</v>
      </c>
      <c r="S5" s="49">
        <v>3285</v>
      </c>
      <c r="T5" s="50">
        <v>3152</v>
      </c>
      <c r="U5" s="49">
        <v>3511</v>
      </c>
      <c r="V5" s="50">
        <v>3407</v>
      </c>
      <c r="W5" s="49">
        <v>3405</v>
      </c>
      <c r="X5" s="50">
        <v>3507</v>
      </c>
      <c r="Y5" s="45">
        <v>2933</v>
      </c>
      <c r="Z5" s="45">
        <v>2956</v>
      </c>
      <c r="AA5" s="45">
        <v>2447</v>
      </c>
      <c r="AB5" s="45">
        <v>2577</v>
      </c>
      <c r="AC5" s="45">
        <v>1934</v>
      </c>
      <c r="AD5" s="45">
        <v>2025</v>
      </c>
      <c r="AE5" s="45">
        <v>1362</v>
      </c>
      <c r="AF5" s="45">
        <v>1545</v>
      </c>
      <c r="AG5" s="44">
        <v>829</v>
      </c>
      <c r="AH5" s="44">
        <v>972</v>
      </c>
      <c r="AI5" s="44">
        <v>531</v>
      </c>
      <c r="AJ5" s="44">
        <v>644</v>
      </c>
      <c r="AK5" s="44">
        <v>263</v>
      </c>
      <c r="AL5" s="44">
        <v>399</v>
      </c>
      <c r="AM5" s="44">
        <v>115</v>
      </c>
      <c r="AN5" s="44">
        <v>167</v>
      </c>
      <c r="AO5" s="44">
        <v>24</v>
      </c>
      <c r="AP5" s="44">
        <v>73</v>
      </c>
      <c r="AQ5" s="44">
        <v>9</v>
      </c>
      <c r="AR5" s="44">
        <v>26</v>
      </c>
      <c r="AS5" s="44">
        <v>9</v>
      </c>
      <c r="AT5" s="44">
        <v>13</v>
      </c>
      <c r="AU5" s="45">
        <v>41119</v>
      </c>
      <c r="AV5" s="45">
        <v>41134</v>
      </c>
      <c r="AW5" s="45">
        <v>82253</v>
      </c>
    </row>
    <row r="6" spans="1:49" ht="15.75" x14ac:dyDescent="0.25">
      <c r="B6" s="44" t="s">
        <v>168</v>
      </c>
      <c r="C6" s="44">
        <v>288</v>
      </c>
      <c r="D6" s="44">
        <v>298</v>
      </c>
      <c r="E6" s="45">
        <v>1387</v>
      </c>
      <c r="F6" s="45">
        <v>1322</v>
      </c>
      <c r="G6" s="45">
        <v>1823</v>
      </c>
      <c r="H6" s="45">
        <v>1774</v>
      </c>
      <c r="I6" s="45">
        <v>2135</v>
      </c>
      <c r="J6" s="45">
        <v>1972</v>
      </c>
      <c r="K6" s="49">
        <v>2286</v>
      </c>
      <c r="L6" s="50">
        <v>2109</v>
      </c>
      <c r="M6" s="49">
        <v>1765</v>
      </c>
      <c r="N6" s="50">
        <v>1671</v>
      </c>
      <c r="O6" s="49">
        <v>1326</v>
      </c>
      <c r="P6" s="50">
        <v>1420</v>
      </c>
      <c r="Q6" s="49">
        <v>1370</v>
      </c>
      <c r="R6" s="50">
        <v>1381</v>
      </c>
      <c r="S6" s="49">
        <v>1443</v>
      </c>
      <c r="T6" s="50">
        <v>1415</v>
      </c>
      <c r="U6" s="49">
        <v>1671</v>
      </c>
      <c r="V6" s="50">
        <v>1840</v>
      </c>
      <c r="W6" s="49">
        <v>1884</v>
      </c>
      <c r="X6" s="50">
        <v>2108</v>
      </c>
      <c r="Y6" s="45">
        <v>1796</v>
      </c>
      <c r="Z6" s="45">
        <v>1911</v>
      </c>
      <c r="AA6" s="45">
        <v>1577</v>
      </c>
      <c r="AB6" s="45">
        <v>1757</v>
      </c>
      <c r="AC6" s="45">
        <v>1348</v>
      </c>
      <c r="AD6" s="45">
        <v>1444</v>
      </c>
      <c r="AE6" s="45">
        <v>1041</v>
      </c>
      <c r="AF6" s="45">
        <v>1197</v>
      </c>
      <c r="AG6" s="44">
        <v>627</v>
      </c>
      <c r="AH6" s="44">
        <v>711</v>
      </c>
      <c r="AI6" s="44">
        <v>392</v>
      </c>
      <c r="AJ6" s="44">
        <v>541</v>
      </c>
      <c r="AK6" s="44">
        <v>214</v>
      </c>
      <c r="AL6" s="44">
        <v>363</v>
      </c>
      <c r="AM6" s="44">
        <v>103</v>
      </c>
      <c r="AN6" s="44">
        <v>168</v>
      </c>
      <c r="AO6" s="44">
        <v>25</v>
      </c>
      <c r="AP6" s="44">
        <v>45</v>
      </c>
      <c r="AQ6" s="44">
        <v>7</v>
      </c>
      <c r="AR6" s="44">
        <v>13</v>
      </c>
      <c r="AS6" s="44">
        <v>4</v>
      </c>
      <c r="AT6" s="44">
        <v>5</v>
      </c>
      <c r="AU6" s="45">
        <v>24512</v>
      </c>
      <c r="AV6" s="45">
        <v>25465</v>
      </c>
      <c r="AW6" s="45">
        <v>49977</v>
      </c>
    </row>
    <row r="7" spans="1:49" ht="15.75" x14ac:dyDescent="0.25">
      <c r="B7" s="44" t="s">
        <v>169</v>
      </c>
      <c r="C7" s="44">
        <v>456</v>
      </c>
      <c r="D7" s="44">
        <v>438</v>
      </c>
      <c r="E7" s="45">
        <v>2403</v>
      </c>
      <c r="F7" s="45">
        <v>2146</v>
      </c>
      <c r="G7" s="45">
        <v>3448</v>
      </c>
      <c r="H7" s="45">
        <v>3064</v>
      </c>
      <c r="I7" s="45">
        <v>3802</v>
      </c>
      <c r="J7" s="45">
        <v>3546</v>
      </c>
      <c r="K7" s="49">
        <v>4088</v>
      </c>
      <c r="L7" s="50">
        <v>3988</v>
      </c>
      <c r="M7" s="49">
        <v>3512</v>
      </c>
      <c r="N7" s="50">
        <v>3407</v>
      </c>
      <c r="O7" s="49">
        <v>3062</v>
      </c>
      <c r="P7" s="50">
        <v>3021</v>
      </c>
      <c r="Q7" s="49">
        <v>3507</v>
      </c>
      <c r="R7" s="50">
        <v>3164</v>
      </c>
      <c r="S7" s="49">
        <v>3829</v>
      </c>
      <c r="T7" s="50">
        <v>3582</v>
      </c>
      <c r="U7" s="49">
        <v>4073</v>
      </c>
      <c r="V7" s="50">
        <v>3940</v>
      </c>
      <c r="W7" s="49">
        <v>4057</v>
      </c>
      <c r="X7" s="50">
        <v>4009</v>
      </c>
      <c r="Y7" s="45">
        <v>3476</v>
      </c>
      <c r="Z7" s="45">
        <v>3314</v>
      </c>
      <c r="AA7" s="45">
        <v>2863</v>
      </c>
      <c r="AB7" s="45">
        <v>2884</v>
      </c>
      <c r="AC7" s="45">
        <v>2189</v>
      </c>
      <c r="AD7" s="45">
        <v>2356</v>
      </c>
      <c r="AE7" s="45">
        <v>1555</v>
      </c>
      <c r="AF7" s="45">
        <v>1855</v>
      </c>
      <c r="AG7" s="44">
        <v>965</v>
      </c>
      <c r="AH7" s="45">
        <v>1093</v>
      </c>
      <c r="AI7" s="44">
        <v>593</v>
      </c>
      <c r="AJ7" s="44">
        <v>877</v>
      </c>
      <c r="AK7" s="44">
        <v>263</v>
      </c>
      <c r="AL7" s="44">
        <v>453</v>
      </c>
      <c r="AM7" s="44">
        <v>114</v>
      </c>
      <c r="AN7" s="44">
        <v>185</v>
      </c>
      <c r="AO7" s="44">
        <v>26</v>
      </c>
      <c r="AP7" s="44">
        <v>48</v>
      </c>
      <c r="AQ7" s="44">
        <v>10</v>
      </c>
      <c r="AR7" s="44">
        <v>28</v>
      </c>
      <c r="AS7" s="44">
        <v>2</v>
      </c>
      <c r="AT7" s="44">
        <v>9</v>
      </c>
      <c r="AU7" s="45">
        <v>48293</v>
      </c>
      <c r="AV7" s="45">
        <v>47407</v>
      </c>
      <c r="AW7" s="45">
        <v>95700</v>
      </c>
    </row>
    <row r="8" spans="1:49" ht="15.75" x14ac:dyDescent="0.25">
      <c r="B8" s="44" t="s">
        <v>170</v>
      </c>
      <c r="C8" s="44">
        <v>304</v>
      </c>
      <c r="D8" s="44">
        <v>309</v>
      </c>
      <c r="E8" s="45">
        <v>1384</v>
      </c>
      <c r="F8" s="45">
        <v>1410</v>
      </c>
      <c r="G8" s="45">
        <v>2054</v>
      </c>
      <c r="H8" s="45">
        <v>1964</v>
      </c>
      <c r="I8" s="45">
        <v>2308</v>
      </c>
      <c r="J8" s="45">
        <v>2238</v>
      </c>
      <c r="K8" s="49">
        <v>2160</v>
      </c>
      <c r="L8" s="50">
        <v>2197</v>
      </c>
      <c r="M8" s="49">
        <v>1680</v>
      </c>
      <c r="N8" s="50">
        <v>1695</v>
      </c>
      <c r="O8" s="49">
        <v>1358</v>
      </c>
      <c r="P8" s="50">
        <v>1337</v>
      </c>
      <c r="Q8" s="49">
        <v>1424</v>
      </c>
      <c r="R8" s="50">
        <v>1550</v>
      </c>
      <c r="S8" s="49">
        <v>1599</v>
      </c>
      <c r="T8" s="50">
        <v>1773</v>
      </c>
      <c r="U8" s="49">
        <v>1838</v>
      </c>
      <c r="V8" s="50">
        <v>1992</v>
      </c>
      <c r="W8" s="49">
        <v>1964</v>
      </c>
      <c r="X8" s="50">
        <v>2140</v>
      </c>
      <c r="Y8" s="45">
        <v>1723</v>
      </c>
      <c r="Z8" s="45">
        <v>1896</v>
      </c>
      <c r="AA8" s="45">
        <v>1506</v>
      </c>
      <c r="AB8" s="45">
        <v>1485</v>
      </c>
      <c r="AC8" s="45">
        <v>1144</v>
      </c>
      <c r="AD8" s="45">
        <v>1268</v>
      </c>
      <c r="AE8" s="44">
        <v>749</v>
      </c>
      <c r="AF8" s="44">
        <v>935</v>
      </c>
      <c r="AG8" s="44">
        <v>444</v>
      </c>
      <c r="AH8" s="44">
        <v>535</v>
      </c>
      <c r="AI8" s="44">
        <v>301</v>
      </c>
      <c r="AJ8" s="44">
        <v>437</v>
      </c>
      <c r="AK8" s="44">
        <v>155</v>
      </c>
      <c r="AL8" s="44">
        <v>263</v>
      </c>
      <c r="AM8" s="44">
        <v>88</v>
      </c>
      <c r="AN8" s="44">
        <v>128</v>
      </c>
      <c r="AO8" s="44">
        <v>19</v>
      </c>
      <c r="AP8" s="44">
        <v>33</v>
      </c>
      <c r="AQ8" s="44">
        <v>1</v>
      </c>
      <c r="AR8" s="44">
        <v>11</v>
      </c>
      <c r="AS8" s="44">
        <v>4</v>
      </c>
      <c r="AT8" s="44">
        <v>4</v>
      </c>
      <c r="AU8" s="45">
        <v>24207</v>
      </c>
      <c r="AV8" s="45">
        <v>25600</v>
      </c>
      <c r="AW8" s="45">
        <v>49807</v>
      </c>
    </row>
    <row r="9" spans="1:49" ht="15.75" x14ac:dyDescent="0.25">
      <c r="B9" s="44" t="s">
        <v>171</v>
      </c>
      <c r="C9" s="44">
        <v>176</v>
      </c>
      <c r="D9" s="44">
        <v>157</v>
      </c>
      <c r="E9" s="44">
        <v>805</v>
      </c>
      <c r="F9" s="44">
        <v>713</v>
      </c>
      <c r="G9" s="45">
        <v>1008</v>
      </c>
      <c r="H9" s="44">
        <v>938</v>
      </c>
      <c r="I9" s="45">
        <v>1030</v>
      </c>
      <c r="J9" s="44">
        <v>985</v>
      </c>
      <c r="K9" s="49">
        <v>1041</v>
      </c>
      <c r="L9" s="50">
        <v>1007</v>
      </c>
      <c r="M9" s="51">
        <v>775</v>
      </c>
      <c r="N9" s="52">
        <v>857</v>
      </c>
      <c r="O9" s="51">
        <v>587</v>
      </c>
      <c r="P9" s="52">
        <v>670</v>
      </c>
      <c r="Q9" s="51">
        <v>577</v>
      </c>
      <c r="R9" s="52">
        <v>698</v>
      </c>
      <c r="S9" s="51">
        <v>682</v>
      </c>
      <c r="T9" s="52">
        <v>769</v>
      </c>
      <c r="U9" s="51">
        <v>871</v>
      </c>
      <c r="V9" s="50">
        <v>1003</v>
      </c>
      <c r="W9" s="49">
        <v>1024</v>
      </c>
      <c r="X9" s="50">
        <v>1151</v>
      </c>
      <c r="Y9" s="44">
        <v>955</v>
      </c>
      <c r="Z9" s="45">
        <v>1059</v>
      </c>
      <c r="AA9" s="44">
        <v>885</v>
      </c>
      <c r="AB9" s="44">
        <v>952</v>
      </c>
      <c r="AC9" s="44">
        <v>716</v>
      </c>
      <c r="AD9" s="44">
        <v>775</v>
      </c>
      <c r="AE9" s="44">
        <v>501</v>
      </c>
      <c r="AF9" s="44">
        <v>577</v>
      </c>
      <c r="AG9" s="44">
        <v>308</v>
      </c>
      <c r="AH9" s="44">
        <v>371</v>
      </c>
      <c r="AI9" s="44">
        <v>171</v>
      </c>
      <c r="AJ9" s="44">
        <v>261</v>
      </c>
      <c r="AK9" s="44">
        <v>85</v>
      </c>
      <c r="AL9" s="44">
        <v>154</v>
      </c>
      <c r="AM9" s="44">
        <v>42</v>
      </c>
      <c r="AN9" s="44">
        <v>81</v>
      </c>
      <c r="AO9" s="44">
        <v>11</v>
      </c>
      <c r="AP9" s="44">
        <v>25</v>
      </c>
      <c r="AQ9" s="44">
        <v>1</v>
      </c>
      <c r="AR9" s="44">
        <v>6</v>
      </c>
      <c r="AS9" s="44">
        <v>0</v>
      </c>
      <c r="AT9" s="44">
        <v>1</v>
      </c>
      <c r="AU9" s="45">
        <v>12251</v>
      </c>
      <c r="AV9" s="45">
        <v>13210</v>
      </c>
      <c r="AW9" s="45">
        <v>25461</v>
      </c>
    </row>
    <row r="10" spans="1:49" ht="15.75" x14ac:dyDescent="0.25"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AW10" s="46">
        <f>SUM(AW4:AW9)</f>
        <v>417714</v>
      </c>
    </row>
    <row r="11" spans="1:49" ht="15.75" x14ac:dyDescent="0.25">
      <c r="K11" s="53"/>
      <c r="L11" s="54">
        <f>SUM(L4:L9)</f>
        <v>17249</v>
      </c>
      <c r="M11" s="55"/>
      <c r="N11" s="55">
        <f>SUM(N4:N9)</f>
        <v>15212</v>
      </c>
      <c r="O11" s="55"/>
      <c r="P11" s="55">
        <f>SUM(P4:P9)</f>
        <v>12840</v>
      </c>
      <c r="Q11" s="55"/>
      <c r="R11" s="55">
        <f>SUM(R4:R9)</f>
        <v>13631</v>
      </c>
      <c r="S11" s="55"/>
      <c r="T11" s="55">
        <f>SUM(T4:T9)</f>
        <v>15035</v>
      </c>
      <c r="U11" s="55"/>
      <c r="V11" s="55">
        <f>SUM(V4:V9)</f>
        <v>16993</v>
      </c>
      <c r="W11" s="55"/>
      <c r="X11" s="55">
        <f>SUM(X4:X9)</f>
        <v>17634</v>
      </c>
    </row>
    <row r="12" spans="1:49" ht="24" customHeight="1" x14ac:dyDescent="0.25"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</row>
    <row r="13" spans="1:49" ht="15.75" x14ac:dyDescent="0.25">
      <c r="G13" s="42" t="s">
        <v>222</v>
      </c>
      <c r="H13" s="42" t="s">
        <v>141</v>
      </c>
      <c r="I13" s="42" t="s">
        <v>221</v>
      </c>
      <c r="K13" s="53"/>
      <c r="L13" s="54">
        <f>SUM(L11,N11,P11,R11,T11,V11,X11)</f>
        <v>108594</v>
      </c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</row>
    <row r="14" spans="1:49" ht="24" customHeight="1" x14ac:dyDescent="0.25">
      <c r="G14" s="42">
        <v>2559</v>
      </c>
      <c r="H14" s="42">
        <v>4295</v>
      </c>
      <c r="K14" s="47">
        <f>SUM(H14*100/L13)</f>
        <v>3.9550988084056211</v>
      </c>
    </row>
  </sheetData>
  <mergeCells count="25">
    <mergeCell ref="AC2:AD2"/>
    <mergeCell ref="B1:B3"/>
    <mergeCell ref="C1:AW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Q2:AR2"/>
    <mergeCell ref="AS2:AT2"/>
    <mergeCell ref="AU2:AW2"/>
    <mergeCell ref="AE2:AF2"/>
    <mergeCell ref="AG2:AH2"/>
    <mergeCell ref="AI2:AJ2"/>
    <mergeCell ref="AK2:AL2"/>
    <mergeCell ref="AM2:AN2"/>
    <mergeCell ref="AO2:A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ตัวชี้วัด 2560</vt:lpstr>
      <vt:lpstr>ข้อมูลคำนวณ</vt:lpstr>
      <vt:lpstr>ตัวชี้วัด 2559</vt:lpstr>
      <vt:lpstr>ประชากรกลางปี2555</vt:lpstr>
      <vt:lpstr>ประชากรกลางปี2556</vt:lpstr>
      <vt:lpstr>ประชากรกลางปี2557</vt:lpstr>
      <vt:lpstr>ประชากรกลางปี2558</vt:lpstr>
      <vt:lpstr>ประชากรกลางปี 2559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2017-07-14T07:45:17Z</cp:lastPrinted>
  <dcterms:created xsi:type="dcterms:W3CDTF">2006-02-23T04:03:34Z</dcterms:created>
  <dcterms:modified xsi:type="dcterms:W3CDTF">2017-07-14T07:54:39Z</dcterms:modified>
</cp:coreProperties>
</file>