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045" activeTab="0"/>
  </bookViews>
  <sheets>
    <sheet name="ตัวชี้วัดok" sheetId="1" r:id="rId1"/>
  </sheets>
  <definedNames/>
  <calcPr fullCalcOnLoad="1"/>
</workbook>
</file>

<file path=xl/sharedStrings.xml><?xml version="1.0" encoding="utf-8"?>
<sst xmlns="http://schemas.openxmlformats.org/spreadsheetml/2006/main" count="352" uniqueCount="268">
  <si>
    <t xml:space="preserve">สาขาสถิติ                            </t>
  </si>
  <si>
    <t xml:space="preserve">รายชื่อตัวชี้วัด                                        </t>
  </si>
  <si>
    <t>ตารางตัวชี้วัด  จำแนกตามสาขาสถิติ</t>
  </si>
  <si>
    <t>อัตราการเกิด(ต่อประชากร 1,000 คน)</t>
  </si>
  <si>
    <t>อัตราการตาย(ต่อประชากร 1,000 คน)</t>
  </si>
  <si>
    <t>อัตราการว่างงาน</t>
  </si>
  <si>
    <t>Indicators table by statistics classified</t>
  </si>
  <si>
    <t>จำนวนประชากร</t>
  </si>
  <si>
    <t>ความหนาแน่นของประชากร (ต่อ 1 ตารางกิโลเมตร)</t>
  </si>
  <si>
    <t>Statistics classified/Indicators</t>
  </si>
  <si>
    <t>สถิติแรงงาน</t>
  </si>
  <si>
    <t>ปี (Year)</t>
  </si>
  <si>
    <t>จำนวนผู้มีงานทำ</t>
  </si>
  <si>
    <t>จำนวนผู้ว่างงาน</t>
  </si>
  <si>
    <t>จำนวนผู้มีงานทำภาคเกษตร</t>
  </si>
  <si>
    <t>จำนวนผู้มีงานทำนอกภาคเกษตร</t>
  </si>
  <si>
    <t>สถิติการศึกษา การศึกษา</t>
  </si>
  <si>
    <t>ศาสนา และวัฒนธรรม</t>
  </si>
  <si>
    <t>รวมถึงสถิติสื่อสารมวลชน</t>
  </si>
  <si>
    <t>จำนวนโรงเรียนรัฐบาล</t>
  </si>
  <si>
    <t xml:space="preserve">จำนวนครู/อาจารย์ โรงเรียนรัฐบาล </t>
  </si>
  <si>
    <t>จำนวนโรงเรียนเอกชน</t>
  </si>
  <si>
    <t>จำนวนครู/อาจารย์ โรงเรียนเอกชน</t>
  </si>
  <si>
    <t>อัตราการมีส่วนร่วมในกำลังแรงงาน</t>
  </si>
  <si>
    <t>สถิติสุขภาพ</t>
  </si>
  <si>
    <t>อัตราส่วนประชากรต่อแพทย์ 1 คน</t>
  </si>
  <si>
    <t>สถิติสวัสดิการสังคม</t>
  </si>
  <si>
    <t>จำนวนแพทย์</t>
  </si>
  <si>
    <t>อัตราส่วนประชากรต่อพยาบาล 1 คน</t>
  </si>
  <si>
    <t>จำนวนผู้ประกันตน</t>
  </si>
  <si>
    <t>จำนวนผู้ประกันตนที่ใช้บริการตามสิทธิ์</t>
  </si>
  <si>
    <t>จำนวนวัด</t>
  </si>
  <si>
    <t>จำนวนมัสยิด</t>
  </si>
  <si>
    <t>จำนวนโบสถ์คริสต์</t>
  </si>
  <si>
    <t>จำนวนพยาบาล</t>
  </si>
  <si>
    <t>สถิติเกี่ยวกับหญิงและชาย</t>
  </si>
  <si>
    <t>สถิติรายได้และรายจ่าย</t>
  </si>
  <si>
    <t>ของครัวเรือน</t>
  </si>
  <si>
    <t>รายได้เฉลี่ยต่อเดือนต่อครัวเรือน</t>
  </si>
  <si>
    <t>หนี้สินเฉลี่ยต่อครัวเรือน</t>
  </si>
  <si>
    <t>สถิติบัญชีประชาชาติ</t>
  </si>
  <si>
    <t>สัดส่วนอาชญากรรมประเภทคดีที่น่าสนใจ ต่อประชากร 1,000 คน</t>
  </si>
  <si>
    <t>อัตราการขยายตัวของผลิตภัณฑ์จังหวัด ณ ราคาปี 2531</t>
  </si>
  <si>
    <t>รายได้เฉลี่ยต่อหัวต่อปี</t>
  </si>
  <si>
    <t>อัตราการขยายตัวของผลิตภัณฑ์จังหวัด ภาคเกษตร ณ ราคาปี 2531</t>
  </si>
  <si>
    <t>สถิติอุตสาหกรรม</t>
  </si>
  <si>
    <t>จำนวนโรงงานอุตสาหกรรม</t>
  </si>
  <si>
    <t>จำนวนคนทำงาน</t>
  </si>
  <si>
    <t>สถิติการเกษตร</t>
  </si>
  <si>
    <t>เนื้อที่ถือครองทางการเกษตร(ไร่)</t>
  </si>
  <si>
    <t>เนื้อที่นอกการเกษตร(ไร่)</t>
  </si>
  <si>
    <t>เนื้อที่ป่าไม้(ไร่)</t>
  </si>
  <si>
    <t>ร้อยละของเนื้อที่ถือครองทางการเกษตรต่อเนื้อที่ทั้งสิ้น</t>
  </si>
  <si>
    <t>ร้อยละเนื้อที่ป่าไม้ต่อเนื้อที่ทั้งสิ้น</t>
  </si>
  <si>
    <t>สถิติพลังงาน</t>
  </si>
  <si>
    <t>จำนวนผู้ใช้ไฟฟ้า</t>
  </si>
  <si>
    <t>ปริมาณการจำหน่ายน้ำมันเชื้อเพลิง(พันลิตร)</t>
  </si>
  <si>
    <t>สถิติการขนส่ง</t>
  </si>
  <si>
    <t>จำนวนอุบัติเหตุ(ครั้ง)</t>
  </si>
  <si>
    <t>จำนวนคนตาย</t>
  </si>
  <si>
    <t>จำนวนผู้บาดเจ็บ</t>
  </si>
  <si>
    <t>สถิติการสื่อสาร</t>
  </si>
  <si>
    <t>รวมถึงเทคโนโลยีสารสนเทศ</t>
  </si>
  <si>
    <t>และการสื่อสาร</t>
  </si>
  <si>
    <t>จำนวนเลขหมายที่มีผู้เช่า</t>
  </si>
  <si>
    <t>จำนวนที่ทำการไปรษณีย์</t>
  </si>
  <si>
    <t>สถิติการท่องเที่ยว</t>
  </si>
  <si>
    <t>จำนวนโรงแรม</t>
  </si>
  <si>
    <t>จำนวนห้องพัก</t>
  </si>
  <si>
    <t>และดุลการชำระเงิน</t>
  </si>
  <si>
    <t>จำนวนสหกรณ์</t>
  </si>
  <si>
    <t>อัตราการขยายตัวของเงินฝากธนาคารของธนาคารพาณิชย์</t>
  </si>
  <si>
    <t>อัตราการขยายตัวของเงินให้กู้ยืมของธนาคารพาณิชย์</t>
  </si>
  <si>
    <t>สถิติการคลัง</t>
  </si>
  <si>
    <t>ดัชนีราคาผู้บริโภครวม</t>
  </si>
  <si>
    <t>ดัชนีราคาผู้บริโภคหมวดอาหารและเครื่องดื่ม</t>
  </si>
  <si>
    <t>ดัชนีราคาผู้บริโภคหมวดอื่นๆที่ไม่ใช่อาหารและเครื่องดื่ม</t>
  </si>
  <si>
    <t>ดัชนีราคาผู้บริโภคพื้นฐาน</t>
  </si>
  <si>
    <t>สถิติด้านเศรษฐกิจอื่นๆ</t>
  </si>
  <si>
    <t>จำนวนผู้จดทะเบียนพาณิชย์ที่คงอยู่</t>
  </si>
  <si>
    <t>จำนวนผู้จดทะเบียนนิติบุคคลที่คงอยู่</t>
  </si>
  <si>
    <t>จำนวนผู้ใช้น้ำ</t>
  </si>
  <si>
    <t>ปริมาณน้ำที่ผลิตได้(ลบ.ม.)</t>
  </si>
  <si>
    <t>ปริมาณน้ำที่จำหน่ายแก่ผู้ใช้(ลบ.ม.)</t>
  </si>
  <si>
    <t>สถิติทรัพยากรธรรมชาติ</t>
  </si>
  <si>
    <t>และสิ่งแวดล้อม</t>
  </si>
  <si>
    <t>จำนวนแหล่งน้ำ</t>
  </si>
  <si>
    <t>สถิติอุตุนิยมวิทยา</t>
  </si>
  <si>
    <t>จำนวนวันที่ฝนตก</t>
  </si>
  <si>
    <t>อุณหภูมิเฉลี่ย(องศาเซนเซียส)</t>
  </si>
  <si>
    <t>Rainfall per year</t>
  </si>
  <si>
    <t>Number of  Rain day</t>
  </si>
  <si>
    <t>Number of  population</t>
  </si>
  <si>
    <t>Population density (per sq.Km.)</t>
  </si>
  <si>
    <t>Percent  of births (per 1,000 population)</t>
  </si>
  <si>
    <t>Percent  of deaths (per 1,000 population)</t>
  </si>
  <si>
    <t>Number  household</t>
  </si>
  <si>
    <t>Labour Statistics</t>
  </si>
  <si>
    <t>กำลังแรงงานรวม</t>
  </si>
  <si>
    <t xml:space="preserve">Demographic,Population </t>
  </si>
  <si>
    <t>and Housing Statistics</t>
  </si>
  <si>
    <t xml:space="preserve">ประชากรศาสตร์ ประชากร </t>
  </si>
  <si>
    <t xml:space="preserve">    และเคหะ</t>
  </si>
  <si>
    <t>ค่าใช้จ่ายเฉลี่ยต่อเดือนต่อครัวเรือน</t>
  </si>
  <si>
    <t>อัตราการเปลี่ยนแปลงของประชากร</t>
  </si>
  <si>
    <t>Number of employmed Persons</t>
  </si>
  <si>
    <t>Number of unemploymed Persons</t>
  </si>
  <si>
    <t>Number of Agriculture employmed Persons</t>
  </si>
  <si>
    <t>Number of Non-Agriculture employmed Persons</t>
  </si>
  <si>
    <t>Unemployment rate</t>
  </si>
  <si>
    <t>Number of Private Education Institutions</t>
  </si>
  <si>
    <t>Number of  Public Education Institutions</t>
  </si>
  <si>
    <t>Number of  Teacher /Lecturers Private Education Institutions</t>
  </si>
  <si>
    <t>Number of  Teacher /Lecturers Public  Education Institutions</t>
  </si>
  <si>
    <t>จำนวนสำนักสงฆ์</t>
  </si>
  <si>
    <t>Number of  Buddhist monasteries</t>
  </si>
  <si>
    <t>Number of  Buddhist sanka abodes</t>
  </si>
  <si>
    <t>Number of  mosques</t>
  </si>
  <si>
    <t>Number of  Buddhist churches</t>
  </si>
  <si>
    <t>Number of physicians</t>
  </si>
  <si>
    <t>จำนวนทันตแพทย์</t>
  </si>
  <si>
    <t>Number of  dentists</t>
  </si>
  <si>
    <t>Number of nurse</t>
  </si>
  <si>
    <t>อัตราส่วนประชากรต่อทันตแพทย์ 1 คน</t>
  </si>
  <si>
    <t>Number of Insured Persons</t>
  </si>
  <si>
    <t>Number of Insured Persons use Utilization in Each Benefit</t>
  </si>
  <si>
    <t>Mean of Temperature per year</t>
  </si>
  <si>
    <t>Quantative of solid</t>
  </si>
  <si>
    <t>Number of water resources</t>
  </si>
  <si>
    <t xml:space="preserve">Water production </t>
  </si>
  <si>
    <t>Water sales</t>
  </si>
  <si>
    <t>Number of  consumers Persons</t>
  </si>
  <si>
    <t>Number of  Registered commercials</t>
  </si>
  <si>
    <t>Number of  Juristic person</t>
  </si>
  <si>
    <t>Relative Tex</t>
  </si>
  <si>
    <t>Growth rate of Deposits by Commercial Bank</t>
  </si>
  <si>
    <t>Growth rate of Credit Extended by Commercial Bank</t>
  </si>
  <si>
    <t>Number of cooperatives</t>
  </si>
  <si>
    <t>Number of Hotel</t>
  </si>
  <si>
    <t>Number of rooms in  Hotel</t>
  </si>
  <si>
    <t>Number of visitors</t>
  </si>
  <si>
    <t>Number of telephone Numbers</t>
  </si>
  <si>
    <t>Number of postoffice</t>
  </si>
  <si>
    <t>สัดส่วนของประชากรอายุ 6 ปีขึ้นไปที่ใช้โทรศัพท์มือถือ</t>
  </si>
  <si>
    <t xml:space="preserve">Labour Fource Pa </t>
  </si>
  <si>
    <t>Percent change of  population</t>
  </si>
  <si>
    <t>Total labour force</t>
  </si>
  <si>
    <t>อัตราค่าจ้างรายวัน(ขั้นต่ำ)</t>
  </si>
  <si>
    <t>Ratio of  population per physicians</t>
  </si>
  <si>
    <t>Ratio of  population per dentists</t>
  </si>
  <si>
    <t>Ratio of  population per nurse</t>
  </si>
  <si>
    <t>อัตราการตายด้วยโรควัณโรคต่อประชากร 100,000  คน</t>
  </si>
  <si>
    <t>อัตราการตายด้วยโรคหัวใจ ต่อประชากร 100,000  คน</t>
  </si>
  <si>
    <t>อัตราการตายด้วยโรคมะเร็งทุกชนิด ต่อประชากร 100,000  คน</t>
  </si>
  <si>
    <t xml:space="preserve">Death Rate  per 100,000 population Associated with Tuberculosis </t>
  </si>
  <si>
    <t xml:space="preserve">Death Rate  per 100,000 population Associated with  The Heart  </t>
  </si>
  <si>
    <t xml:space="preserve">Death Rate  per 100,000 population Associated with Malignant  </t>
  </si>
  <si>
    <t>Average monthly income per household</t>
  </si>
  <si>
    <t>Average monthly experditure per household</t>
  </si>
  <si>
    <t>Average debt per household</t>
  </si>
  <si>
    <t>Wage rate per Day</t>
  </si>
  <si>
    <t>Proportion of Against person per 1,000 population</t>
  </si>
  <si>
    <t>Proportion of Property Crimes per 1,000 population</t>
  </si>
  <si>
    <t>Proportion of Violent Crimes per 1,000 population</t>
  </si>
  <si>
    <t>Proportion of Interesting Crimes per 1,000 population</t>
  </si>
  <si>
    <t>Growth rate of GPP at 1988 Prices</t>
  </si>
  <si>
    <t>Growth rate of GPP by Agriculture at 1988 Prices</t>
  </si>
  <si>
    <t>Growth rate of GPP by Non-Agriculture at 1988 Prices</t>
  </si>
  <si>
    <t>Per capita income of population</t>
  </si>
  <si>
    <t xml:space="preserve">Total land </t>
  </si>
  <si>
    <t>Farm holding land</t>
  </si>
  <si>
    <t>Forest land</t>
  </si>
  <si>
    <t>Non Agriculture area</t>
  </si>
  <si>
    <t>เนื้อที่ทั้งสิ้น (ไร่)</t>
  </si>
  <si>
    <t xml:space="preserve">Percent  of Farm holding land  per Total land </t>
  </si>
  <si>
    <t xml:space="preserve">Percent  of Forest land  per Total land </t>
  </si>
  <si>
    <t>Number of  Industry Factory</t>
  </si>
  <si>
    <t>Number of  Employment  Person</t>
  </si>
  <si>
    <t>Value of Investment</t>
  </si>
  <si>
    <t>Number of Consumers Electricity</t>
  </si>
  <si>
    <t>Electricity Sales</t>
  </si>
  <si>
    <t>Quantity of oil to sale</t>
  </si>
  <si>
    <t>Number of reported accidents</t>
  </si>
  <si>
    <t>Number of  Injured</t>
  </si>
  <si>
    <t>Number of  Killed</t>
  </si>
  <si>
    <t>สัดส่วนของประชากรอายุ 6 ปีขึ้นไปที่ใช้คอมพิวเตอร์</t>
  </si>
  <si>
    <t>สัดส่วนของประชากรอายุ 6 ปีขึ้นไปที่ใช้อินเตอร์เน็ต</t>
  </si>
  <si>
    <t>Percentage of population  6 years and over by  Mobile  user</t>
  </si>
  <si>
    <t>Percentage of population  6 years and over by   Internet user</t>
  </si>
  <si>
    <t xml:space="preserve">Percentage of population  6 years and over by  Computer  user </t>
  </si>
  <si>
    <t xml:space="preserve">Food and beverages of consumer price Index </t>
  </si>
  <si>
    <t xml:space="preserve">General consumer price Index </t>
  </si>
  <si>
    <t xml:space="preserve">Non-food and beverages of consumer price Index </t>
  </si>
  <si>
    <t>Core Consumer price Index</t>
  </si>
  <si>
    <t>-</t>
  </si>
  <si>
    <t>อัตราร้อยละของค่าใช้จ่ายต่อรายได้</t>
  </si>
  <si>
    <t>…</t>
  </si>
  <si>
    <t>รายได้จากการเก็บภาษีของกรมสรรพากร</t>
  </si>
  <si>
    <t>ปริมาณขยะมูลฝอย(ตันต่อวัน)</t>
  </si>
  <si>
    <t>จำนวนบ้าน</t>
  </si>
  <si>
    <t>จำนวนประชากร อายุ 0-14 ปี(วัยเด็ก)</t>
  </si>
  <si>
    <t>จำนวนประชากร อายุ  60  ปี ขึ้นไป(วัยสูงอายุ)</t>
  </si>
  <si>
    <t>จำนวนประชากร อายุ 15-59  ปี(วัยแรงงาน)</t>
  </si>
  <si>
    <t>Number of  populatin 14 years and lessthan</t>
  </si>
  <si>
    <t>Number of  populatin 60 years and over</t>
  </si>
  <si>
    <t>Number of  populatin 15 years and lessthan  60 years</t>
  </si>
  <si>
    <t>ปริมาณน้ำฝน(มิลลิเมตร)</t>
  </si>
  <si>
    <t>จำนวนรถใหม่ที่จดทะเบียนตามพระราชบัญญัติรถยนต์</t>
  </si>
  <si>
    <t>จำนวนรถใหม่ที่จดทะเบียนตามพระราชบัญญัติการขนส่งทางบก</t>
  </si>
  <si>
    <t>Number of  new vehicles registered under land transport</t>
  </si>
  <si>
    <t>Number of  new vehicles registered under  motor vehicle act</t>
  </si>
  <si>
    <t>อัตราส่วนพึ่งพิงรวม</t>
  </si>
  <si>
    <t>อัตราส่วนพึ่งพิงวัยเด็ก</t>
  </si>
  <si>
    <t>อัตราส่วนพึ่งพิงวัยสูงอายุ</t>
  </si>
  <si>
    <t>Total dependency  ratio</t>
  </si>
  <si>
    <t>Youth dependency  ratio</t>
  </si>
  <si>
    <t>Old-age dependency  ratio</t>
  </si>
  <si>
    <t>Indicators table by statistics classified(Contd.)</t>
  </si>
  <si>
    <t>ตารางตัวชี้วัด  จำแนกตามสาขาสถิติ(ต่อ)</t>
  </si>
  <si>
    <t>Education, Training, Religious and Culture Statistics</t>
  </si>
  <si>
    <t>Including Mass Communication Statistics</t>
  </si>
  <si>
    <t>Health Statistics</t>
  </si>
  <si>
    <t>Gender Statistics</t>
  </si>
  <si>
    <t xml:space="preserve">Statistics of Household Income and Expenditure </t>
  </si>
  <si>
    <t>and their Distribution</t>
  </si>
  <si>
    <t>ประชากรชาย</t>
  </si>
  <si>
    <t>ประชากรหญิง</t>
  </si>
  <si>
    <t>สัดส่วนหญิงต่อชาย</t>
  </si>
  <si>
    <t>Other Social, Demographic and Related Statistics</t>
  </si>
  <si>
    <t xml:space="preserve"> National Accounts</t>
  </si>
  <si>
    <t>Agricultural, Forestry and Fishery Statistics</t>
  </si>
  <si>
    <t>Industrial Statistics</t>
  </si>
  <si>
    <t>Energy Statistics</t>
  </si>
  <si>
    <t>Transport Statistics</t>
  </si>
  <si>
    <t>Communication Statistics  Including Information</t>
  </si>
  <si>
    <t xml:space="preserve"> and Communication Technology (ICT) Statistics</t>
  </si>
  <si>
    <t>Tourism Statistics</t>
  </si>
  <si>
    <t>Fiscal Statistics</t>
  </si>
  <si>
    <t>Price Statistics</t>
  </si>
  <si>
    <t>Other Economic Statistics</t>
  </si>
  <si>
    <t>Natural Resources and Environment Statistics</t>
  </si>
  <si>
    <t>Meteorology Statistics</t>
  </si>
  <si>
    <t>Male</t>
  </si>
  <si>
    <t>Female</t>
  </si>
  <si>
    <t>Sex ratio</t>
  </si>
  <si>
    <t>Precentage of  monthly experditure per  monthly income</t>
  </si>
  <si>
    <t>Gross provincial product (GPP)</t>
  </si>
  <si>
    <t>ปริมาณการจำหน่ายกระแสไฟฟ้า(ล้านกิโลวัตต์ต่อชั่วโมง)</t>
  </si>
  <si>
    <t>จำนวนผู้มาเยี่ยมเยือน</t>
  </si>
  <si>
    <t>มูลค่าผลิตภัณฑ์มวลรวมจังหวัด ณ ราคาปี 2531</t>
  </si>
  <si>
    <t>Gross provincial product (GPP) at 1988 Prices</t>
  </si>
  <si>
    <t>Gross provincial product (GPP) by Agriculture at 1988 Prices</t>
  </si>
  <si>
    <t>มูลค่าผลิตภัณฑ์มวลรวมจังหวัด ภาคเกษตร ณ ราคาปี 2531</t>
  </si>
  <si>
    <t>มูลค่าผลิตภัณฑ์มวลรวมจังหวัด นอกภาคเกษตร ณ ราคาปี 2531</t>
  </si>
  <si>
    <t>มูลค่าผลิตภัณฑ์มวลรวมจังหวัด ณ ราคาประจำปี</t>
  </si>
  <si>
    <t>สถิติราคา (2550=100)</t>
  </si>
  <si>
    <t>มูลค่าการลงทุน(พันบาท)</t>
  </si>
  <si>
    <t xml:space="preserve">สถิติเงินตรา การเงิน </t>
  </si>
  <si>
    <t>สัดส่วนอาชญากรรมประเภทคดีอุกฉกรรจ์และสะเทือนขวัญ</t>
  </si>
  <si>
    <t xml:space="preserve">  ต่อประชากร 1,000 คน</t>
  </si>
  <si>
    <t xml:space="preserve">สัดส่วนอาชญากรรมประเภทคดีชีวิตร่างกายและเพศ </t>
  </si>
  <si>
    <t>สัดส่วนอาชญากรรมประเภทคดีประทุษร้ายต่อทรัพย์</t>
  </si>
  <si>
    <t>ประกันภัย</t>
  </si>
  <si>
    <t>(ต่อ)</t>
  </si>
  <si>
    <t>สถิติสวัสดิการสังคม(ต่อ)</t>
  </si>
  <si>
    <t>Gross provincial product(GPP)by Non-Agriculture at 1988 Prices</t>
  </si>
  <si>
    <t>Money,Finance,Insurance and Balance of Payments Statistics</t>
  </si>
  <si>
    <t xml:space="preserve">อัตราการขยายตัวของผลิตภัณฑ์จังหวัดนอกภาคเกษตรณ ราคาปี 2531 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</si>
</sst>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_ ;\-#,##0.00\ "/>
    <numFmt numFmtId="200" formatCode="_-* #,##0.0_-;\-* #,##0.0_-;_-* &quot;-&quot;??_-;_-@_-"/>
    <numFmt numFmtId="201" formatCode="_-* #,##0_-;\-* #,##0_-;_-* &quot;-&quot;??_-;_-@_-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_-* #,##0.000_-;\-* #,##0.000_-;_-* &quot;-&quot;??_-;_-@_-"/>
  </numFmts>
  <fonts count="12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sz val="13"/>
      <name val="AngsanaUPC"/>
      <family val="1"/>
    </font>
    <font>
      <sz val="16"/>
      <name val="AngsanaUPC"/>
      <family val="1"/>
    </font>
    <font>
      <b/>
      <sz val="18"/>
      <name val="AngsanaUPC"/>
      <family val="1"/>
    </font>
    <font>
      <sz val="18"/>
      <name val="AngsanaUPC"/>
      <family val="1"/>
    </font>
    <font>
      <b/>
      <sz val="13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b/>
      <sz val="12"/>
      <name val="Angsana New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201" fontId="2" fillId="0" borderId="0" xfId="15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3" fontId="4" fillId="0" borderId="3" xfId="15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201" fontId="10" fillId="0" borderId="6" xfId="15" applyNumberFormat="1" applyFont="1" applyBorder="1" applyAlignment="1">
      <alignment horizontal="center" vertical="center"/>
    </xf>
    <xf numFmtId="43" fontId="10" fillId="0" borderId="6" xfId="15" applyFont="1" applyBorder="1" applyAlignment="1">
      <alignment horizontal="center" vertical="center"/>
    </xf>
    <xf numFmtId="201" fontId="10" fillId="0" borderId="0" xfId="15" applyNumberFormat="1" applyFont="1" applyBorder="1" applyAlignment="1">
      <alignment horizontal="center" vertical="center"/>
    </xf>
    <xf numFmtId="43" fontId="10" fillId="0" borderId="7" xfId="15" applyFont="1" applyBorder="1" applyAlignment="1">
      <alignment horizontal="center" vertical="center"/>
    </xf>
    <xf numFmtId="43" fontId="10" fillId="0" borderId="6" xfId="15" applyFont="1" applyBorder="1" applyAlignment="1">
      <alignment horizontal="right" vertical="center"/>
    </xf>
    <xf numFmtId="201" fontId="10" fillId="0" borderId="6" xfId="15" applyNumberFormat="1" applyFont="1" applyBorder="1" applyAlignment="1">
      <alignment horizontal="right" vertical="center"/>
    </xf>
    <xf numFmtId="43" fontId="10" fillId="0" borderId="7" xfId="15" applyFont="1" applyBorder="1" applyAlignment="1">
      <alignment horizontal="right" vertical="center"/>
    </xf>
    <xf numFmtId="201" fontId="10" fillId="0" borderId="6" xfId="15" applyNumberFormat="1" applyFont="1" applyFill="1" applyBorder="1" applyAlignment="1">
      <alignment horizontal="center" vertical="center"/>
    </xf>
    <xf numFmtId="201" fontId="10" fillId="0" borderId="6" xfId="15" applyNumberFormat="1" applyFont="1" applyFill="1" applyBorder="1" applyAlignment="1">
      <alignment horizontal="right" vertical="center"/>
    </xf>
    <xf numFmtId="43" fontId="10" fillId="0" borderId="6" xfId="15" applyFont="1" applyFill="1" applyBorder="1" applyAlignment="1">
      <alignment horizontal="center" vertical="center"/>
    </xf>
    <xf numFmtId="199" fontId="10" fillId="0" borderId="6" xfId="15" applyNumberFormat="1" applyFont="1" applyFill="1" applyBorder="1" applyAlignment="1">
      <alignment vertical="center"/>
    </xf>
    <xf numFmtId="43" fontId="10" fillId="0" borderId="6" xfId="15" applyNumberFormat="1" applyFont="1" applyFill="1" applyBorder="1" applyAlignment="1">
      <alignment vertical="center"/>
    </xf>
    <xf numFmtId="206" fontId="10" fillId="0" borderId="6" xfId="15" applyNumberFormat="1" applyFont="1" applyBorder="1" applyAlignment="1">
      <alignment horizontal="center" vertical="center"/>
    </xf>
    <xf numFmtId="201" fontId="10" fillId="0" borderId="6" xfId="15" applyNumberFormat="1" applyFont="1" applyBorder="1" applyAlignment="1">
      <alignment horizontal="center"/>
    </xf>
    <xf numFmtId="200" fontId="10" fillId="0" borderId="6" xfId="15" applyNumberFormat="1" applyFont="1" applyBorder="1" applyAlignment="1">
      <alignment horizontal="center" vertical="center"/>
    </xf>
    <xf numFmtId="199" fontId="10" fillId="0" borderId="6" xfId="15" applyNumberFormat="1" applyFont="1" applyBorder="1" applyAlignment="1">
      <alignment horizontal="right" vertical="center"/>
    </xf>
    <xf numFmtId="201" fontId="10" fillId="0" borderId="0" xfId="15" applyNumberFormat="1" applyFont="1" applyBorder="1" applyAlignment="1">
      <alignment horizontal="right" vertical="center"/>
    </xf>
    <xf numFmtId="43" fontId="10" fillId="0" borderId="2" xfId="15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10" fillId="0" borderId="6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43" fontId="10" fillId="0" borderId="0" xfId="15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43" fontId="10" fillId="0" borderId="0" xfId="15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10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9" fillId="0" borderId="11" xfId="0" applyFont="1" applyBorder="1" applyAlignment="1">
      <alignment vertical="center"/>
    </xf>
    <xf numFmtId="43" fontId="9" fillId="0" borderId="0" xfId="15" applyFont="1" applyBorder="1" applyAlignment="1">
      <alignment horizontal="left" vertical="center"/>
    </xf>
    <xf numFmtId="43" fontId="10" fillId="0" borderId="0" xfId="15" applyFont="1" applyBorder="1" applyAlignment="1">
      <alignment horizontal="right" vertical="center"/>
    </xf>
    <xf numFmtId="199" fontId="10" fillId="0" borderId="0" xfId="15" applyNumberFormat="1" applyFont="1" applyBorder="1" applyAlignment="1">
      <alignment vertical="center"/>
    </xf>
    <xf numFmtId="0" fontId="9" fillId="0" borderId="9" xfId="0" applyFont="1" applyBorder="1" applyAlignment="1">
      <alignment/>
    </xf>
    <xf numFmtId="0" fontId="10" fillId="0" borderId="6" xfId="0" applyFont="1" applyBorder="1" applyAlignment="1">
      <alignment/>
    </xf>
    <xf numFmtId="201" fontId="10" fillId="0" borderId="0" xfId="15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00" fontId="10" fillId="0" borderId="0" xfId="15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01" fontId="10" fillId="0" borderId="0" xfId="0" applyNumberFormat="1" applyFont="1" applyAlignment="1">
      <alignment vertical="center"/>
    </xf>
    <xf numFmtId="200" fontId="10" fillId="0" borderId="6" xfId="15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183</xdr:row>
      <xdr:rowOff>0</xdr:rowOff>
    </xdr:from>
    <xdr:to>
      <xdr:col>7</xdr:col>
      <xdr:colOff>0</xdr:colOff>
      <xdr:row>183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0" y="56407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1" i="0" u="none" baseline="0"/>
            <a:t>175</a:t>
          </a:r>
        </a:p>
      </xdr:txBody>
    </xdr:sp>
    <xdr:clientData/>
  </xdr:twoCellAnchor>
  <xdr:twoCellAnchor>
    <xdr:from>
      <xdr:col>7</xdr:col>
      <xdr:colOff>0</xdr:colOff>
      <xdr:row>183</xdr:row>
      <xdr:rowOff>0</xdr:rowOff>
    </xdr:from>
    <xdr:to>
      <xdr:col>7</xdr:col>
      <xdr:colOff>0</xdr:colOff>
      <xdr:row>183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143750" y="56407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1" i="0" u="none" baseline="0"/>
            <a:t>176</a:t>
          </a:r>
        </a:p>
      </xdr:txBody>
    </xdr:sp>
    <xdr:clientData/>
  </xdr:twoCellAnchor>
  <xdr:twoCellAnchor>
    <xdr:from>
      <xdr:col>7</xdr:col>
      <xdr:colOff>0</xdr:colOff>
      <xdr:row>184</xdr:row>
      <xdr:rowOff>0</xdr:rowOff>
    </xdr:from>
    <xdr:to>
      <xdr:col>7</xdr:col>
      <xdr:colOff>0</xdr:colOff>
      <xdr:row>184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143750" y="56730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1" i="0" u="none" baseline="0"/>
            <a:t>177</a:t>
          </a:r>
        </a:p>
      </xdr:txBody>
    </xdr:sp>
    <xdr:clientData/>
  </xdr:twoCellAnchor>
  <xdr:twoCellAnchor>
    <xdr:from>
      <xdr:col>7</xdr:col>
      <xdr:colOff>0</xdr:colOff>
      <xdr:row>184</xdr:row>
      <xdr:rowOff>0</xdr:rowOff>
    </xdr:from>
    <xdr:to>
      <xdr:col>7</xdr:col>
      <xdr:colOff>0</xdr:colOff>
      <xdr:row>184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143750" y="56730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1" i="0" u="none" baseline="0"/>
            <a:t>178</a:t>
          </a:r>
        </a:p>
      </xdr:txBody>
    </xdr:sp>
    <xdr:clientData/>
  </xdr:twoCellAnchor>
  <xdr:twoCellAnchor>
    <xdr:from>
      <xdr:col>8</xdr:col>
      <xdr:colOff>2590800</xdr:colOff>
      <xdr:row>18</xdr:row>
      <xdr:rowOff>209550</xdr:rowOff>
    </xdr:from>
    <xdr:to>
      <xdr:col>8</xdr:col>
      <xdr:colOff>2800350</xdr:colOff>
      <xdr:row>19</xdr:row>
      <xdr:rowOff>228600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801225" y="6019800"/>
          <a:ext cx="209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400" b="1" i="0" u="none" baseline="0"/>
            <a:t>197</a:t>
          </a:r>
        </a:p>
      </xdr:txBody>
    </xdr:sp>
    <xdr:clientData/>
  </xdr:twoCellAnchor>
  <xdr:twoCellAnchor>
    <xdr:from>
      <xdr:col>8</xdr:col>
      <xdr:colOff>2590800</xdr:colOff>
      <xdr:row>20</xdr:row>
      <xdr:rowOff>66675</xdr:rowOff>
    </xdr:from>
    <xdr:to>
      <xdr:col>8</xdr:col>
      <xdr:colOff>2800350</xdr:colOff>
      <xdr:row>21</xdr:row>
      <xdr:rowOff>57150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801225" y="6429375"/>
          <a:ext cx="209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400" b="1" i="0" u="none" baseline="0"/>
            <a:t>198</a:t>
          </a:r>
        </a:p>
      </xdr:txBody>
    </xdr:sp>
    <xdr:clientData/>
  </xdr:twoCellAnchor>
  <xdr:twoCellAnchor>
    <xdr:from>
      <xdr:col>8</xdr:col>
      <xdr:colOff>2571750</xdr:colOff>
      <xdr:row>62</xdr:row>
      <xdr:rowOff>209550</xdr:rowOff>
    </xdr:from>
    <xdr:to>
      <xdr:col>8</xdr:col>
      <xdr:colOff>2781300</xdr:colOff>
      <xdr:row>63</xdr:row>
      <xdr:rowOff>228600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782175" y="19040475"/>
          <a:ext cx="209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400" b="1" i="0" u="none" baseline="0"/>
            <a:t>199</a:t>
          </a:r>
        </a:p>
      </xdr:txBody>
    </xdr:sp>
    <xdr:clientData/>
  </xdr:twoCellAnchor>
  <xdr:twoCellAnchor>
    <xdr:from>
      <xdr:col>8</xdr:col>
      <xdr:colOff>2581275</xdr:colOff>
      <xdr:row>64</xdr:row>
      <xdr:rowOff>57150</xdr:rowOff>
    </xdr:from>
    <xdr:to>
      <xdr:col>8</xdr:col>
      <xdr:colOff>2790825</xdr:colOff>
      <xdr:row>64</xdr:row>
      <xdr:rowOff>352425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791700" y="19440525"/>
          <a:ext cx="209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400" b="1" i="0" u="none" baseline="0"/>
            <a:t>200</a:t>
          </a:r>
        </a:p>
      </xdr:txBody>
    </xdr:sp>
    <xdr:clientData/>
  </xdr:twoCellAnchor>
  <xdr:twoCellAnchor>
    <xdr:from>
      <xdr:col>8</xdr:col>
      <xdr:colOff>2571750</xdr:colOff>
      <xdr:row>102</xdr:row>
      <xdr:rowOff>276225</xdr:rowOff>
    </xdr:from>
    <xdr:to>
      <xdr:col>8</xdr:col>
      <xdr:colOff>2781300</xdr:colOff>
      <xdr:row>103</xdr:row>
      <xdr:rowOff>247650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782175" y="32118300"/>
          <a:ext cx="209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400" b="1" i="0" u="none" baseline="0"/>
            <a:t>201</a:t>
          </a:r>
        </a:p>
      </xdr:txBody>
    </xdr:sp>
    <xdr:clientData/>
  </xdr:twoCellAnchor>
  <xdr:twoCellAnchor>
    <xdr:from>
      <xdr:col>8</xdr:col>
      <xdr:colOff>2571750</xdr:colOff>
      <xdr:row>104</xdr:row>
      <xdr:rowOff>47625</xdr:rowOff>
    </xdr:from>
    <xdr:to>
      <xdr:col>8</xdr:col>
      <xdr:colOff>2781300</xdr:colOff>
      <xdr:row>105</xdr:row>
      <xdr:rowOff>19050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782175" y="32537400"/>
          <a:ext cx="209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400" b="1" i="0" u="none" baseline="0"/>
            <a:t>202</a:t>
          </a:r>
        </a:p>
      </xdr:txBody>
    </xdr:sp>
    <xdr:clientData/>
  </xdr:twoCellAnchor>
  <xdr:twoCellAnchor>
    <xdr:from>
      <xdr:col>8</xdr:col>
      <xdr:colOff>2590800</xdr:colOff>
      <xdr:row>145</xdr:row>
      <xdr:rowOff>209550</xdr:rowOff>
    </xdr:from>
    <xdr:to>
      <xdr:col>8</xdr:col>
      <xdr:colOff>2800350</xdr:colOff>
      <xdr:row>146</xdr:row>
      <xdr:rowOff>276225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801225" y="45234225"/>
          <a:ext cx="209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400" b="1" i="0" u="none" baseline="0"/>
            <a:t>203</a:t>
          </a:r>
        </a:p>
      </xdr:txBody>
    </xdr:sp>
    <xdr:clientData/>
  </xdr:twoCellAnchor>
  <xdr:twoCellAnchor>
    <xdr:from>
      <xdr:col>8</xdr:col>
      <xdr:colOff>2590800</xdr:colOff>
      <xdr:row>147</xdr:row>
      <xdr:rowOff>85725</xdr:rowOff>
    </xdr:from>
    <xdr:to>
      <xdr:col>8</xdr:col>
      <xdr:colOff>2800350</xdr:colOff>
      <xdr:row>148</xdr:row>
      <xdr:rowOff>76200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801225" y="45739050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400" b="1" i="0" u="none" baseline="0"/>
            <a:t>204</a:t>
          </a:r>
        </a:p>
      </xdr:txBody>
    </xdr:sp>
    <xdr:clientData/>
  </xdr:twoCellAnchor>
  <xdr:twoCellAnchor>
    <xdr:from>
      <xdr:col>8</xdr:col>
      <xdr:colOff>2590800</xdr:colOff>
      <xdr:row>189</xdr:row>
      <xdr:rowOff>114300</xdr:rowOff>
    </xdr:from>
    <xdr:to>
      <xdr:col>8</xdr:col>
      <xdr:colOff>2800350</xdr:colOff>
      <xdr:row>190</xdr:row>
      <xdr:rowOff>238125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9801225" y="58226325"/>
          <a:ext cx="209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400" b="1" i="0" u="none" baseline="0"/>
            <a:t>205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4"/>
  <sheetViews>
    <sheetView tabSelected="1" workbookViewId="0" topLeftCell="B49">
      <selection activeCell="I61" sqref="I61"/>
    </sheetView>
  </sheetViews>
  <sheetFormatPr defaultColWidth="9.140625" defaultRowHeight="21.75"/>
  <cols>
    <col min="1" max="1" width="18.00390625" style="4" customWidth="1"/>
    <col min="2" max="2" width="42.140625" style="2" customWidth="1"/>
    <col min="3" max="4" width="9.28125" style="35" customWidth="1"/>
    <col min="5" max="5" width="9.7109375" style="35" customWidth="1"/>
    <col min="6" max="6" width="9.28125" style="35" customWidth="1"/>
    <col min="7" max="7" width="9.421875" style="35" customWidth="1"/>
    <col min="8" max="8" width="0.9921875" style="2" customWidth="1"/>
    <col min="9" max="9" width="43.00390625" style="4" customWidth="1"/>
    <col min="10" max="10" width="3.140625" style="2" customWidth="1"/>
    <col min="11" max="16384" width="9.140625" style="2" customWidth="1"/>
  </cols>
  <sheetData>
    <row r="1" spans="1:9" s="1" customFormat="1" ht="23.25">
      <c r="A1" s="77" t="s">
        <v>2</v>
      </c>
      <c r="B1" s="77"/>
      <c r="C1" s="77"/>
      <c r="D1" s="77"/>
      <c r="E1" s="77"/>
      <c r="F1" s="77"/>
      <c r="G1" s="77"/>
      <c r="H1" s="77"/>
      <c r="I1" s="77"/>
    </row>
    <row r="2" spans="1:9" ht="23.25">
      <c r="A2" s="68" t="s">
        <v>6</v>
      </c>
      <c r="B2" s="68"/>
      <c r="C2" s="68"/>
      <c r="D2" s="68"/>
      <c r="E2" s="68"/>
      <c r="F2" s="68"/>
      <c r="G2" s="68"/>
      <c r="H2" s="68"/>
      <c r="I2" s="68"/>
    </row>
    <row r="3" spans="1:9" ht="27" customHeight="1">
      <c r="A3" s="69" t="s">
        <v>0</v>
      </c>
      <c r="B3" s="71" t="s">
        <v>1</v>
      </c>
      <c r="C3" s="73" t="s">
        <v>11</v>
      </c>
      <c r="D3" s="73"/>
      <c r="E3" s="73"/>
      <c r="F3" s="73"/>
      <c r="G3" s="73"/>
      <c r="H3" s="7"/>
      <c r="I3" s="74" t="s">
        <v>9</v>
      </c>
    </row>
    <row r="4" spans="1:9" ht="27" customHeight="1">
      <c r="A4" s="70"/>
      <c r="B4" s="72"/>
      <c r="C4" s="15">
        <v>2548</v>
      </c>
      <c r="D4" s="15">
        <v>2549</v>
      </c>
      <c r="E4" s="15">
        <v>2550</v>
      </c>
      <c r="F4" s="15">
        <v>2551</v>
      </c>
      <c r="G4" s="15">
        <v>2552</v>
      </c>
      <c r="H4" s="9"/>
      <c r="I4" s="75"/>
    </row>
    <row r="5" spans="1:9" s="35" customFormat="1" ht="25.5" customHeight="1">
      <c r="A5" s="36" t="s">
        <v>101</v>
      </c>
      <c r="B5" s="37"/>
      <c r="C5" s="16"/>
      <c r="D5" s="16"/>
      <c r="E5" s="16"/>
      <c r="F5" s="16"/>
      <c r="G5" s="16"/>
      <c r="H5" s="38" t="s">
        <v>99</v>
      </c>
      <c r="I5" s="38"/>
    </row>
    <row r="6" spans="1:9" s="35" customFormat="1" ht="25.5" customHeight="1">
      <c r="A6" s="39" t="s">
        <v>102</v>
      </c>
      <c r="B6" s="37"/>
      <c r="C6" s="16"/>
      <c r="D6" s="16"/>
      <c r="E6" s="16"/>
      <c r="F6" s="16"/>
      <c r="G6" s="16"/>
      <c r="H6" s="38" t="s">
        <v>100</v>
      </c>
      <c r="I6" s="38"/>
    </row>
    <row r="7" spans="1:9" s="35" customFormat="1" ht="25.5" customHeight="1">
      <c r="A7" s="39"/>
      <c r="B7" s="40" t="s">
        <v>7</v>
      </c>
      <c r="C7" s="17">
        <v>241442</v>
      </c>
      <c r="D7" s="17">
        <v>245394</v>
      </c>
      <c r="E7" s="17">
        <v>246887</v>
      </c>
      <c r="F7" s="17">
        <v>249933</v>
      </c>
      <c r="G7" s="17">
        <v>251657</v>
      </c>
      <c r="H7" s="19"/>
      <c r="I7" s="41" t="s">
        <v>92</v>
      </c>
    </row>
    <row r="8" spans="1:9" s="35" customFormat="1" ht="25.5" customHeight="1">
      <c r="A8" s="39"/>
      <c r="B8" s="40" t="s">
        <v>200</v>
      </c>
      <c r="C8" s="17">
        <v>55608</v>
      </c>
      <c r="D8" s="17">
        <v>55852</v>
      </c>
      <c r="E8" s="17">
        <v>55599</v>
      </c>
      <c r="F8" s="17">
        <v>55539</v>
      </c>
      <c r="G8" s="17">
        <v>55147</v>
      </c>
      <c r="H8" s="19"/>
      <c r="I8" s="41" t="s">
        <v>203</v>
      </c>
    </row>
    <row r="9" spans="1:9" s="35" customFormat="1" ht="25.5" customHeight="1">
      <c r="A9" s="39"/>
      <c r="B9" s="40" t="s">
        <v>201</v>
      </c>
      <c r="C9" s="17">
        <v>26173</v>
      </c>
      <c r="D9" s="17">
        <v>26842</v>
      </c>
      <c r="E9" s="17">
        <v>27331</v>
      </c>
      <c r="F9" s="17">
        <v>30234</v>
      </c>
      <c r="G9" s="17">
        <v>31305</v>
      </c>
      <c r="H9" s="19"/>
      <c r="I9" s="41" t="s">
        <v>204</v>
      </c>
    </row>
    <row r="10" spans="1:9" s="35" customFormat="1" ht="25.5" customHeight="1">
      <c r="A10" s="39"/>
      <c r="B10" s="40" t="s">
        <v>202</v>
      </c>
      <c r="C10" s="17">
        <f>C7-C8-C9</f>
        <v>159661</v>
      </c>
      <c r="D10" s="17">
        <f>D7-D8-D9</f>
        <v>162700</v>
      </c>
      <c r="E10" s="17">
        <v>161813</v>
      </c>
      <c r="F10" s="17">
        <v>164160</v>
      </c>
      <c r="G10" s="17">
        <v>165205</v>
      </c>
      <c r="H10" s="19"/>
      <c r="I10" s="41" t="s">
        <v>205</v>
      </c>
    </row>
    <row r="11" spans="1:9" s="44" customFormat="1" ht="25.5" customHeight="1">
      <c r="A11" s="39"/>
      <c r="B11" s="42" t="s">
        <v>8</v>
      </c>
      <c r="C11" s="66">
        <v>57.89</v>
      </c>
      <c r="D11" s="66">
        <v>58.83</v>
      </c>
      <c r="E11" s="66">
        <v>59.19</v>
      </c>
      <c r="F11" s="66">
        <v>59.92</v>
      </c>
      <c r="G11" s="66">
        <v>60.34</v>
      </c>
      <c r="H11" s="43"/>
      <c r="I11" s="44" t="s">
        <v>93</v>
      </c>
    </row>
    <row r="12" spans="1:9" s="35" customFormat="1" ht="25.5" customHeight="1">
      <c r="A12" s="39"/>
      <c r="B12" s="45" t="s">
        <v>3</v>
      </c>
      <c r="C12" s="31">
        <v>13.34</v>
      </c>
      <c r="D12" s="31">
        <v>13.38</v>
      </c>
      <c r="E12" s="31">
        <v>13.84</v>
      </c>
      <c r="F12" s="31">
        <v>13.63</v>
      </c>
      <c r="G12" s="31">
        <v>13.3</v>
      </c>
      <c r="H12" s="46"/>
      <c r="I12" s="41" t="s">
        <v>94</v>
      </c>
    </row>
    <row r="13" spans="1:9" s="35" customFormat="1" ht="25.5" customHeight="1">
      <c r="A13" s="39"/>
      <c r="B13" s="45" t="s">
        <v>4</v>
      </c>
      <c r="C13" s="31">
        <v>5.81</v>
      </c>
      <c r="D13" s="31">
        <v>5.52</v>
      </c>
      <c r="E13" s="31">
        <v>6.45</v>
      </c>
      <c r="F13" s="31">
        <v>5.11</v>
      </c>
      <c r="G13" s="31">
        <v>5.59</v>
      </c>
      <c r="H13" s="46"/>
      <c r="I13" s="41" t="s">
        <v>95</v>
      </c>
    </row>
    <row r="14" spans="1:9" s="35" customFormat="1" ht="25.5" customHeight="1">
      <c r="A14" s="39"/>
      <c r="B14" s="45" t="s">
        <v>104</v>
      </c>
      <c r="C14" s="31">
        <v>0.99</v>
      </c>
      <c r="D14" s="31">
        <v>1.64</v>
      </c>
      <c r="E14" s="31">
        <v>0.61</v>
      </c>
      <c r="F14" s="31">
        <v>1.23</v>
      </c>
      <c r="G14" s="31">
        <v>0.69</v>
      </c>
      <c r="H14" s="46"/>
      <c r="I14" s="41" t="s">
        <v>145</v>
      </c>
    </row>
    <row r="15" spans="1:9" s="35" customFormat="1" ht="25.5" customHeight="1">
      <c r="A15" s="47"/>
      <c r="B15" s="45" t="s">
        <v>211</v>
      </c>
      <c r="C15" s="31">
        <f>(C8+C9)*100/C10</f>
        <v>51.22165087278672</v>
      </c>
      <c r="D15" s="31">
        <f>(D8+D9)*100/D10</f>
        <v>50.8260602335587</v>
      </c>
      <c r="E15" s="31">
        <f>(E8+E9)*100/E10</f>
        <v>51.250517572753736</v>
      </c>
      <c r="F15" s="31">
        <f>(F8+F9)*100/F10</f>
        <v>52.249634502923975</v>
      </c>
      <c r="G15" s="31">
        <f>(G8+G9)*100/G10</f>
        <v>52.33013528646227</v>
      </c>
      <c r="H15" s="46"/>
      <c r="I15" s="41" t="s">
        <v>214</v>
      </c>
    </row>
    <row r="16" spans="1:9" s="35" customFormat="1" ht="25.5" customHeight="1">
      <c r="A16" s="47"/>
      <c r="B16" s="45" t="s">
        <v>212</v>
      </c>
      <c r="C16" s="31">
        <f>(C8)*100/C10</f>
        <v>34.82879350624135</v>
      </c>
      <c r="D16" s="31">
        <f>(D8)*100/D10</f>
        <v>34.32821143208359</v>
      </c>
      <c r="E16" s="31">
        <f>(E8)*100/E10</f>
        <v>34.360032877457314</v>
      </c>
      <c r="F16" s="31">
        <f>(F8)*100/F10</f>
        <v>33.83223684210526</v>
      </c>
      <c r="G16" s="31">
        <f>(G8)*100/G10</f>
        <v>33.38095093974153</v>
      </c>
      <c r="H16" s="46"/>
      <c r="I16" s="41" t="s">
        <v>215</v>
      </c>
    </row>
    <row r="17" spans="1:9" s="35" customFormat="1" ht="25.5" customHeight="1">
      <c r="A17" s="47"/>
      <c r="B17" s="45" t="s">
        <v>213</v>
      </c>
      <c r="C17" s="31">
        <f>(C9)*100/C10</f>
        <v>16.392857366545368</v>
      </c>
      <c r="D17" s="31">
        <f>(D9)*100/D10</f>
        <v>16.497848801475108</v>
      </c>
      <c r="E17" s="31">
        <f>(E9)*100/E10</f>
        <v>16.890484695296422</v>
      </c>
      <c r="F17" s="31">
        <f>(F9)*100/F10</f>
        <v>18.417397660818715</v>
      </c>
      <c r="G17" s="31">
        <f>(G9)*100/G10</f>
        <v>18.94918434672074</v>
      </c>
      <c r="H17" s="46"/>
      <c r="I17" s="41" t="s">
        <v>216</v>
      </c>
    </row>
    <row r="18" spans="1:9" s="35" customFormat="1" ht="25.5" customHeight="1">
      <c r="A18" s="41"/>
      <c r="B18" s="40" t="s">
        <v>199</v>
      </c>
      <c r="C18" s="17">
        <v>79821</v>
      </c>
      <c r="D18" s="17">
        <v>83927</v>
      </c>
      <c r="E18" s="17">
        <v>87412</v>
      </c>
      <c r="F18" s="17">
        <v>90987</v>
      </c>
      <c r="G18" s="17">
        <v>93802</v>
      </c>
      <c r="H18" s="19"/>
      <c r="I18" s="41" t="s">
        <v>96</v>
      </c>
    </row>
    <row r="19" spans="1:8" ht="21.75" customHeight="1">
      <c r="A19" s="3"/>
      <c r="B19" s="4"/>
      <c r="C19" s="19"/>
      <c r="D19" s="19"/>
      <c r="E19" s="19"/>
      <c r="F19" s="19"/>
      <c r="G19" s="19"/>
      <c r="H19" s="5"/>
    </row>
    <row r="20" spans="1:8" ht="21.75" customHeight="1">
      <c r="A20" s="3"/>
      <c r="B20" s="4"/>
      <c r="C20" s="19"/>
      <c r="D20" s="19"/>
      <c r="E20" s="19"/>
      <c r="F20" s="19"/>
      <c r="G20" s="19"/>
      <c r="H20" s="5"/>
    </row>
    <row r="21" spans="1:9" s="6" customFormat="1" ht="24" customHeight="1">
      <c r="A21" s="67" t="s">
        <v>218</v>
      </c>
      <c r="B21" s="67"/>
      <c r="C21" s="67"/>
      <c r="D21" s="67"/>
      <c r="E21" s="67"/>
      <c r="F21" s="67"/>
      <c r="G21" s="67"/>
      <c r="H21" s="67"/>
      <c r="I21" s="67"/>
    </row>
    <row r="22" spans="1:9" ht="24" customHeight="1">
      <c r="A22" s="68" t="s">
        <v>217</v>
      </c>
      <c r="B22" s="68"/>
      <c r="C22" s="68"/>
      <c r="D22" s="68"/>
      <c r="E22" s="68"/>
      <c r="F22" s="68"/>
      <c r="G22" s="68"/>
      <c r="H22" s="68"/>
      <c r="I22" s="68"/>
    </row>
    <row r="23" spans="1:9" ht="27" customHeight="1">
      <c r="A23" s="69" t="s">
        <v>0</v>
      </c>
      <c r="B23" s="71" t="s">
        <v>1</v>
      </c>
      <c r="C23" s="73" t="s">
        <v>11</v>
      </c>
      <c r="D23" s="73"/>
      <c r="E23" s="73"/>
      <c r="F23" s="73"/>
      <c r="G23" s="73"/>
      <c r="H23" s="7"/>
      <c r="I23" s="74" t="s">
        <v>9</v>
      </c>
    </row>
    <row r="24" spans="1:9" ht="27" customHeight="1">
      <c r="A24" s="70"/>
      <c r="B24" s="72"/>
      <c r="C24" s="15">
        <v>2548</v>
      </c>
      <c r="D24" s="15">
        <v>2549</v>
      </c>
      <c r="E24" s="15">
        <v>2550</v>
      </c>
      <c r="F24" s="15">
        <v>2551</v>
      </c>
      <c r="G24" s="15">
        <v>2552</v>
      </c>
      <c r="H24" s="9"/>
      <c r="I24" s="75"/>
    </row>
    <row r="25" spans="1:9" s="35" customFormat="1" ht="24" customHeight="1">
      <c r="A25" s="39" t="s">
        <v>10</v>
      </c>
      <c r="B25" s="45"/>
      <c r="C25" s="18"/>
      <c r="D25" s="18"/>
      <c r="E25" s="18"/>
      <c r="F25" s="18"/>
      <c r="G25" s="18"/>
      <c r="H25" s="47" t="s">
        <v>97</v>
      </c>
      <c r="I25" s="47"/>
    </row>
    <row r="26" spans="1:9" s="35" customFormat="1" ht="24" customHeight="1">
      <c r="A26" s="39"/>
      <c r="B26" s="45" t="s">
        <v>98</v>
      </c>
      <c r="C26" s="17">
        <v>128469</v>
      </c>
      <c r="D26" s="17">
        <v>130074</v>
      </c>
      <c r="E26" s="17">
        <v>130792</v>
      </c>
      <c r="F26" s="17">
        <v>139947</v>
      </c>
      <c r="G26" s="17">
        <v>142646</v>
      </c>
      <c r="H26" s="19"/>
      <c r="I26" s="41" t="s">
        <v>146</v>
      </c>
    </row>
    <row r="27" spans="1:9" s="35" customFormat="1" ht="24" customHeight="1">
      <c r="A27" s="39"/>
      <c r="B27" s="45" t="s">
        <v>12</v>
      </c>
      <c r="C27" s="17">
        <v>125623</v>
      </c>
      <c r="D27" s="17">
        <v>127863</v>
      </c>
      <c r="E27" s="17">
        <v>128984</v>
      </c>
      <c r="F27" s="17">
        <v>138401</v>
      </c>
      <c r="G27" s="17">
        <v>141085</v>
      </c>
      <c r="H27" s="19"/>
      <c r="I27" s="41" t="s">
        <v>105</v>
      </c>
    </row>
    <row r="28" spans="1:9" s="35" customFormat="1" ht="24" customHeight="1">
      <c r="A28" s="47"/>
      <c r="B28" s="45" t="s">
        <v>14</v>
      </c>
      <c r="C28" s="17">
        <v>57556</v>
      </c>
      <c r="D28" s="17">
        <v>57529</v>
      </c>
      <c r="E28" s="17">
        <v>60002</v>
      </c>
      <c r="F28" s="17">
        <v>64774</v>
      </c>
      <c r="G28" s="17">
        <v>65346</v>
      </c>
      <c r="H28" s="19"/>
      <c r="I28" s="41" t="s">
        <v>107</v>
      </c>
    </row>
    <row r="29" spans="1:9" s="35" customFormat="1" ht="24" customHeight="1">
      <c r="A29" s="47"/>
      <c r="B29" s="45" t="s">
        <v>15</v>
      </c>
      <c r="C29" s="17">
        <f>C27-C28</f>
        <v>68067</v>
      </c>
      <c r="D29" s="17">
        <f>D27-D28</f>
        <v>70334</v>
      </c>
      <c r="E29" s="17">
        <f>E27-E28</f>
        <v>68982</v>
      </c>
      <c r="F29" s="17">
        <v>73627</v>
      </c>
      <c r="G29" s="17">
        <v>75739</v>
      </c>
      <c r="H29" s="19"/>
      <c r="I29" s="41" t="s">
        <v>108</v>
      </c>
    </row>
    <row r="30" spans="1:9" s="35" customFormat="1" ht="24" customHeight="1">
      <c r="A30" s="39"/>
      <c r="B30" s="45" t="s">
        <v>13</v>
      </c>
      <c r="C30" s="17">
        <v>2754</v>
      </c>
      <c r="D30" s="17">
        <v>2211</v>
      </c>
      <c r="E30" s="17">
        <v>1805</v>
      </c>
      <c r="F30" s="17">
        <v>1497</v>
      </c>
      <c r="G30" s="17">
        <v>1557</v>
      </c>
      <c r="H30" s="19"/>
      <c r="I30" s="41" t="s">
        <v>106</v>
      </c>
    </row>
    <row r="31" spans="1:9" s="35" customFormat="1" ht="24" customHeight="1">
      <c r="A31" s="47"/>
      <c r="B31" s="45" t="s">
        <v>5</v>
      </c>
      <c r="C31" s="31">
        <f>C30*100/C26</f>
        <v>2.1437078205637157</v>
      </c>
      <c r="D31" s="31">
        <f>D30*100/D26</f>
        <v>1.699801651367683</v>
      </c>
      <c r="E31" s="31">
        <f>E30*100/E26</f>
        <v>1.3800538259220747</v>
      </c>
      <c r="F31" s="31">
        <f>F30*100/F26</f>
        <v>1.0696906686102596</v>
      </c>
      <c r="G31" s="31">
        <f>G30*100/G26</f>
        <v>1.0915132565932448</v>
      </c>
      <c r="H31" s="46"/>
      <c r="I31" s="41" t="s">
        <v>109</v>
      </c>
    </row>
    <row r="32" spans="1:9" s="35" customFormat="1" ht="24" customHeight="1">
      <c r="A32" s="47"/>
      <c r="B32" s="45" t="s">
        <v>23</v>
      </c>
      <c r="C32" s="31">
        <f>C27*100/C26</f>
        <v>97.78467957250388</v>
      </c>
      <c r="D32" s="31">
        <f>D27*100/D26</f>
        <v>98.30019834863232</v>
      </c>
      <c r="E32" s="31">
        <f>E27*100/E26</f>
        <v>98.6176524558077</v>
      </c>
      <c r="F32" s="31">
        <f>F27*100/F26</f>
        <v>98.89529607637176</v>
      </c>
      <c r="G32" s="31">
        <f>G27*100/G26</f>
        <v>98.90568259888114</v>
      </c>
      <c r="H32" s="46"/>
      <c r="I32" s="41" t="s">
        <v>144</v>
      </c>
    </row>
    <row r="33" spans="1:11" s="35" customFormat="1" ht="24" customHeight="1">
      <c r="A33" s="47"/>
      <c r="B33" s="45" t="s">
        <v>147</v>
      </c>
      <c r="C33" s="17">
        <v>153</v>
      </c>
      <c r="D33" s="17">
        <v>155</v>
      </c>
      <c r="E33" s="17">
        <v>159</v>
      </c>
      <c r="F33" s="17">
        <v>168</v>
      </c>
      <c r="G33" s="17">
        <v>173</v>
      </c>
      <c r="H33" s="19"/>
      <c r="I33" s="41" t="s">
        <v>160</v>
      </c>
      <c r="K33" s="65"/>
    </row>
    <row r="34" spans="1:14" s="35" customFormat="1" ht="24" customHeight="1">
      <c r="A34" s="47" t="s">
        <v>16</v>
      </c>
      <c r="B34" s="45"/>
      <c r="C34" s="18"/>
      <c r="D34" s="18"/>
      <c r="E34" s="18"/>
      <c r="F34" s="18"/>
      <c r="G34" s="18"/>
      <c r="H34" s="53" t="s">
        <v>219</v>
      </c>
      <c r="I34" s="41"/>
      <c r="J34" s="51"/>
      <c r="K34" s="51"/>
      <c r="N34" s="52"/>
    </row>
    <row r="35" spans="1:14" s="35" customFormat="1" ht="24" customHeight="1">
      <c r="A35" s="47" t="s">
        <v>17</v>
      </c>
      <c r="B35" s="45"/>
      <c r="C35" s="18"/>
      <c r="D35" s="18"/>
      <c r="E35" s="18"/>
      <c r="F35" s="18"/>
      <c r="G35" s="18"/>
      <c r="H35" s="53" t="s">
        <v>220</v>
      </c>
      <c r="I35" s="41"/>
      <c r="J35" s="51"/>
      <c r="K35" s="51"/>
      <c r="L35" s="51"/>
      <c r="N35" s="52"/>
    </row>
    <row r="36" spans="1:9" s="35" customFormat="1" ht="24" customHeight="1">
      <c r="A36" s="38" t="s">
        <v>18</v>
      </c>
      <c r="B36" s="45"/>
      <c r="C36" s="18"/>
      <c r="D36" s="18"/>
      <c r="E36" s="18"/>
      <c r="F36" s="18"/>
      <c r="G36" s="18"/>
      <c r="H36" s="46"/>
      <c r="I36" s="41"/>
    </row>
    <row r="37" spans="1:9" s="35" customFormat="1" ht="24" customHeight="1">
      <c r="A37" s="47"/>
      <c r="B37" s="40" t="s">
        <v>19</v>
      </c>
      <c r="C37" s="17">
        <v>179</v>
      </c>
      <c r="D37" s="17">
        <v>179</v>
      </c>
      <c r="E37" s="17">
        <v>177</v>
      </c>
      <c r="F37" s="17">
        <v>177</v>
      </c>
      <c r="G37" s="17">
        <v>173</v>
      </c>
      <c r="H37" s="19"/>
      <c r="I37" s="41" t="s">
        <v>111</v>
      </c>
    </row>
    <row r="38" spans="1:9" s="35" customFormat="1" ht="24" customHeight="1">
      <c r="A38" s="47"/>
      <c r="B38" s="40" t="s">
        <v>21</v>
      </c>
      <c r="C38" s="17">
        <v>13</v>
      </c>
      <c r="D38" s="17">
        <v>13</v>
      </c>
      <c r="E38" s="17">
        <v>13</v>
      </c>
      <c r="F38" s="17">
        <v>14</v>
      </c>
      <c r="G38" s="17">
        <v>14</v>
      </c>
      <c r="H38" s="19"/>
      <c r="I38" s="41" t="s">
        <v>110</v>
      </c>
    </row>
    <row r="39" spans="1:9" s="35" customFormat="1" ht="24" customHeight="1">
      <c r="A39" s="38"/>
      <c r="B39" s="42" t="s">
        <v>20</v>
      </c>
      <c r="C39" s="17">
        <v>1842</v>
      </c>
      <c r="D39" s="17">
        <v>1842</v>
      </c>
      <c r="E39" s="17">
        <v>2145</v>
      </c>
      <c r="F39" s="17">
        <v>2080</v>
      </c>
      <c r="G39" s="17">
        <v>1963</v>
      </c>
      <c r="H39" s="19"/>
      <c r="I39" s="41" t="s">
        <v>113</v>
      </c>
    </row>
    <row r="40" spans="1:9" s="35" customFormat="1" ht="24" customHeight="1">
      <c r="A40" s="47"/>
      <c r="B40" s="42" t="s">
        <v>22</v>
      </c>
      <c r="C40" s="17">
        <v>199</v>
      </c>
      <c r="D40" s="17">
        <v>199</v>
      </c>
      <c r="E40" s="17">
        <v>297</v>
      </c>
      <c r="F40" s="17">
        <v>322</v>
      </c>
      <c r="G40" s="17">
        <v>334</v>
      </c>
      <c r="H40" s="19"/>
      <c r="I40" s="41" t="s">
        <v>112</v>
      </c>
    </row>
    <row r="41" spans="1:9" s="35" customFormat="1" ht="24" customHeight="1">
      <c r="A41" s="47"/>
      <c r="B41" s="44"/>
      <c r="C41" s="19"/>
      <c r="D41" s="19"/>
      <c r="E41" s="19"/>
      <c r="F41" s="19"/>
      <c r="G41" s="19"/>
      <c r="H41" s="19"/>
      <c r="I41" s="41"/>
    </row>
    <row r="42" spans="1:9" s="6" customFormat="1" ht="24" customHeight="1">
      <c r="A42" s="67" t="s">
        <v>218</v>
      </c>
      <c r="B42" s="67"/>
      <c r="C42" s="67"/>
      <c r="D42" s="67"/>
      <c r="E42" s="67"/>
      <c r="F42" s="67"/>
      <c r="G42" s="67"/>
      <c r="H42" s="67"/>
      <c r="I42" s="67"/>
    </row>
    <row r="43" spans="1:9" ht="24" customHeight="1">
      <c r="A43" s="68" t="s">
        <v>217</v>
      </c>
      <c r="B43" s="68"/>
      <c r="C43" s="68"/>
      <c r="D43" s="68"/>
      <c r="E43" s="68"/>
      <c r="F43" s="68"/>
      <c r="G43" s="68"/>
      <c r="H43" s="68"/>
      <c r="I43" s="68"/>
    </row>
    <row r="44" spans="1:9" ht="27" customHeight="1">
      <c r="A44" s="69" t="s">
        <v>0</v>
      </c>
      <c r="B44" s="71" t="s">
        <v>1</v>
      </c>
      <c r="C44" s="76" t="s">
        <v>11</v>
      </c>
      <c r="D44" s="76"/>
      <c r="E44" s="76"/>
      <c r="F44" s="76"/>
      <c r="G44" s="76"/>
      <c r="H44" s="7"/>
      <c r="I44" s="74" t="s">
        <v>9</v>
      </c>
    </row>
    <row r="45" spans="1:9" ht="27" customHeight="1">
      <c r="A45" s="70"/>
      <c r="B45" s="72"/>
      <c r="C45" s="8">
        <v>2548</v>
      </c>
      <c r="D45" s="8">
        <v>2549</v>
      </c>
      <c r="E45" s="8">
        <v>2550</v>
      </c>
      <c r="F45" s="8">
        <v>2551</v>
      </c>
      <c r="G45" s="8">
        <v>2552</v>
      </c>
      <c r="H45" s="9"/>
      <c r="I45" s="75"/>
    </row>
    <row r="46" spans="1:9" s="35" customFormat="1" ht="21.75" customHeight="1">
      <c r="A46" s="47" t="s">
        <v>16</v>
      </c>
      <c r="B46" s="42"/>
      <c r="C46" s="17"/>
      <c r="D46" s="17"/>
      <c r="E46" s="17"/>
      <c r="F46" s="17"/>
      <c r="G46" s="17"/>
      <c r="H46" s="53" t="s">
        <v>219</v>
      </c>
      <c r="I46" s="41"/>
    </row>
    <row r="47" spans="1:9" s="35" customFormat="1" ht="21.75" customHeight="1">
      <c r="A47" s="47" t="s">
        <v>17</v>
      </c>
      <c r="B47" s="42"/>
      <c r="C47" s="17"/>
      <c r="D47" s="17"/>
      <c r="E47" s="17"/>
      <c r="F47" s="17"/>
      <c r="G47" s="17"/>
      <c r="H47" s="53" t="s">
        <v>220</v>
      </c>
      <c r="I47" s="41"/>
    </row>
    <row r="48" spans="1:9" s="35" customFormat="1" ht="21.75" customHeight="1">
      <c r="A48" s="38" t="s">
        <v>18</v>
      </c>
      <c r="B48" s="42"/>
      <c r="C48" s="17"/>
      <c r="D48" s="17"/>
      <c r="E48" s="17"/>
      <c r="F48" s="17"/>
      <c r="G48" s="17"/>
      <c r="H48" s="19"/>
      <c r="I48" s="41"/>
    </row>
    <row r="49" spans="1:9" s="35" customFormat="1" ht="21.75" customHeight="1">
      <c r="A49" s="64" t="s">
        <v>263</v>
      </c>
      <c r="B49" s="42"/>
      <c r="C49" s="17"/>
      <c r="D49" s="17"/>
      <c r="E49" s="17"/>
      <c r="F49" s="17"/>
      <c r="G49" s="17"/>
      <c r="H49" s="19"/>
      <c r="I49" s="41"/>
    </row>
    <row r="50" spans="1:9" s="35" customFormat="1" ht="21.75" customHeight="1">
      <c r="A50" s="39"/>
      <c r="B50" s="45" t="s">
        <v>31</v>
      </c>
      <c r="C50" s="17">
        <v>79</v>
      </c>
      <c r="D50" s="17">
        <v>79</v>
      </c>
      <c r="E50" s="17">
        <v>79</v>
      </c>
      <c r="F50" s="17">
        <v>79</v>
      </c>
      <c r="G50" s="17">
        <v>80</v>
      </c>
      <c r="H50" s="19"/>
      <c r="I50" s="41" t="s">
        <v>115</v>
      </c>
    </row>
    <row r="51" spans="1:9" s="35" customFormat="1" ht="21.75" customHeight="1">
      <c r="A51" s="39"/>
      <c r="B51" s="45" t="s">
        <v>114</v>
      </c>
      <c r="C51" s="17">
        <v>8</v>
      </c>
      <c r="D51" s="17">
        <v>8</v>
      </c>
      <c r="E51" s="17">
        <v>8</v>
      </c>
      <c r="F51" s="17">
        <v>45</v>
      </c>
      <c r="G51" s="17">
        <v>40</v>
      </c>
      <c r="H51" s="19"/>
      <c r="I51" s="41" t="s">
        <v>116</v>
      </c>
    </row>
    <row r="52" spans="1:9" s="35" customFormat="1" ht="21.75" customHeight="1">
      <c r="A52" s="39"/>
      <c r="B52" s="45" t="s">
        <v>32</v>
      </c>
      <c r="C52" s="17">
        <v>90</v>
      </c>
      <c r="D52" s="17">
        <v>92</v>
      </c>
      <c r="E52" s="17">
        <v>93</v>
      </c>
      <c r="F52" s="17">
        <v>98</v>
      </c>
      <c r="G52" s="17">
        <v>92</v>
      </c>
      <c r="H52" s="19"/>
      <c r="I52" s="41" t="s">
        <v>117</v>
      </c>
    </row>
    <row r="53" spans="1:9" s="35" customFormat="1" ht="21.75" customHeight="1">
      <c r="A53" s="39"/>
      <c r="B53" s="45" t="s">
        <v>33</v>
      </c>
      <c r="C53" s="17">
        <v>2</v>
      </c>
      <c r="D53" s="17">
        <v>3</v>
      </c>
      <c r="E53" s="17">
        <v>3</v>
      </c>
      <c r="F53" s="17">
        <v>3</v>
      </c>
      <c r="G53" s="17">
        <v>3</v>
      </c>
      <c r="H53" s="19"/>
      <c r="I53" s="41" t="s">
        <v>118</v>
      </c>
    </row>
    <row r="54" spans="1:9" s="35" customFormat="1" ht="21.75" customHeight="1">
      <c r="A54" s="39" t="s">
        <v>24</v>
      </c>
      <c r="B54" s="45"/>
      <c r="C54" s="18"/>
      <c r="D54" s="18"/>
      <c r="E54" s="18"/>
      <c r="F54" s="18"/>
      <c r="G54" s="18"/>
      <c r="H54" s="53" t="s">
        <v>221</v>
      </c>
      <c r="I54" s="41"/>
    </row>
    <row r="55" spans="1:9" s="35" customFormat="1" ht="21.75" customHeight="1">
      <c r="A55" s="39"/>
      <c r="B55" s="45" t="s">
        <v>27</v>
      </c>
      <c r="C55" s="17">
        <v>58</v>
      </c>
      <c r="D55" s="17">
        <v>64</v>
      </c>
      <c r="E55" s="17">
        <v>65</v>
      </c>
      <c r="F55" s="17">
        <v>52</v>
      </c>
      <c r="G55" s="17">
        <v>64</v>
      </c>
      <c r="H55" s="19"/>
      <c r="I55" s="41" t="s">
        <v>119</v>
      </c>
    </row>
    <row r="56" spans="1:9" s="35" customFormat="1" ht="21.75" customHeight="1">
      <c r="A56" s="39"/>
      <c r="B56" s="45" t="s">
        <v>120</v>
      </c>
      <c r="C56" s="17">
        <v>18</v>
      </c>
      <c r="D56" s="17">
        <v>19</v>
      </c>
      <c r="E56" s="17">
        <v>23</v>
      </c>
      <c r="F56" s="17">
        <v>23</v>
      </c>
      <c r="G56" s="17">
        <v>27</v>
      </c>
      <c r="H56" s="19"/>
      <c r="I56" s="41" t="s">
        <v>121</v>
      </c>
    </row>
    <row r="57" spans="1:9" s="35" customFormat="1" ht="21.75" customHeight="1">
      <c r="A57" s="39"/>
      <c r="B57" s="45" t="s">
        <v>34</v>
      </c>
      <c r="C57" s="17">
        <v>595</v>
      </c>
      <c r="D57" s="17">
        <v>725</v>
      </c>
      <c r="E57" s="17">
        <v>597</v>
      </c>
      <c r="F57" s="17">
        <v>683</v>
      </c>
      <c r="G57" s="17">
        <v>645</v>
      </c>
      <c r="H57" s="19"/>
      <c r="I57" s="41" t="s">
        <v>122</v>
      </c>
    </row>
    <row r="58" spans="1:9" s="35" customFormat="1" ht="21.75" customHeight="1">
      <c r="A58" s="39"/>
      <c r="B58" s="45" t="s">
        <v>25</v>
      </c>
      <c r="C58" s="17">
        <f>C7/C55</f>
        <v>4162.793103448276</v>
      </c>
      <c r="D58" s="17">
        <f>D7/D55</f>
        <v>3834.28125</v>
      </c>
      <c r="E58" s="17">
        <v>3798</v>
      </c>
      <c r="F58" s="17">
        <v>4748</v>
      </c>
      <c r="G58" s="17">
        <v>3886</v>
      </c>
      <c r="H58" s="19"/>
      <c r="I58" s="41" t="s">
        <v>148</v>
      </c>
    </row>
    <row r="59" spans="1:9" s="35" customFormat="1" ht="21.75" customHeight="1">
      <c r="A59" s="39"/>
      <c r="B59" s="45" t="s">
        <v>123</v>
      </c>
      <c r="C59" s="17">
        <f>C7/C56</f>
        <v>13413.444444444445</v>
      </c>
      <c r="D59" s="17">
        <f>D7/D56</f>
        <v>12915.473684210527</v>
      </c>
      <c r="E59" s="17">
        <v>10734</v>
      </c>
      <c r="F59" s="17">
        <v>10735</v>
      </c>
      <c r="G59" s="17">
        <v>9212</v>
      </c>
      <c r="H59" s="19"/>
      <c r="I59" s="41" t="s">
        <v>149</v>
      </c>
    </row>
    <row r="60" spans="1:9" s="35" customFormat="1" ht="21.75" customHeight="1">
      <c r="A60" s="39"/>
      <c r="B60" s="45" t="s">
        <v>28</v>
      </c>
      <c r="C60" s="17">
        <f>C7/C57</f>
        <v>405.78487394957983</v>
      </c>
      <c r="D60" s="17">
        <f>D7/D57</f>
        <v>338.4744827586207</v>
      </c>
      <c r="E60" s="17">
        <v>414</v>
      </c>
      <c r="F60" s="17">
        <v>361</v>
      </c>
      <c r="G60" s="17">
        <v>386</v>
      </c>
      <c r="H60" s="19"/>
      <c r="I60" s="41" t="s">
        <v>150</v>
      </c>
    </row>
    <row r="61" spans="1:9" s="35" customFormat="1" ht="21.75" customHeight="1">
      <c r="A61" s="39"/>
      <c r="B61" s="45" t="s">
        <v>151</v>
      </c>
      <c r="C61" s="31">
        <v>7.97</v>
      </c>
      <c r="D61" s="31">
        <v>1.68</v>
      </c>
      <c r="E61" s="31">
        <v>0.07</v>
      </c>
      <c r="F61" s="31">
        <v>5.27</v>
      </c>
      <c r="G61" s="31">
        <v>4.9</v>
      </c>
      <c r="H61" s="46"/>
      <c r="I61" s="41" t="s">
        <v>154</v>
      </c>
    </row>
    <row r="62" spans="1:9" s="35" customFormat="1" ht="21.75" customHeight="1">
      <c r="A62" s="39"/>
      <c r="B62" s="45" t="s">
        <v>152</v>
      </c>
      <c r="C62" s="31">
        <v>28.99</v>
      </c>
      <c r="D62" s="31">
        <v>26.83</v>
      </c>
      <c r="E62" s="31">
        <v>0.32</v>
      </c>
      <c r="F62" s="31">
        <v>31.19</v>
      </c>
      <c r="G62" s="31">
        <v>4.9</v>
      </c>
      <c r="H62" s="46"/>
      <c r="I62" s="41" t="s">
        <v>155</v>
      </c>
    </row>
    <row r="63" spans="1:9" s="35" customFormat="1" ht="21.75" customHeight="1">
      <c r="A63" s="39"/>
      <c r="B63" s="45" t="s">
        <v>153</v>
      </c>
      <c r="C63" s="31">
        <v>67.51</v>
      </c>
      <c r="D63" s="31">
        <v>60.78</v>
      </c>
      <c r="E63" s="31">
        <v>0.85</v>
      </c>
      <c r="F63" s="31">
        <v>66.84</v>
      </c>
      <c r="G63" s="31">
        <v>50.2</v>
      </c>
      <c r="H63" s="46"/>
      <c r="I63" s="41" t="s">
        <v>156</v>
      </c>
    </row>
    <row r="64" spans="1:9" s="35" customFormat="1" ht="21.75" customHeight="1">
      <c r="A64" s="47"/>
      <c r="B64" s="41"/>
      <c r="C64" s="46"/>
      <c r="D64" s="46"/>
      <c r="E64" s="46"/>
      <c r="F64" s="46"/>
      <c r="G64" s="46"/>
      <c r="H64" s="46"/>
      <c r="I64" s="41"/>
    </row>
    <row r="65" spans="1:9" s="6" customFormat="1" ht="31.5" customHeight="1">
      <c r="A65" s="67" t="s">
        <v>218</v>
      </c>
      <c r="B65" s="67"/>
      <c r="C65" s="67"/>
      <c r="D65" s="67"/>
      <c r="E65" s="67"/>
      <c r="F65" s="67"/>
      <c r="G65" s="67"/>
      <c r="H65" s="67"/>
      <c r="I65" s="67"/>
    </row>
    <row r="66" spans="1:9" ht="24.75" customHeight="1">
      <c r="A66" s="68" t="s">
        <v>217</v>
      </c>
      <c r="B66" s="68"/>
      <c r="C66" s="68"/>
      <c r="D66" s="68"/>
      <c r="E66" s="68"/>
      <c r="F66" s="68"/>
      <c r="G66" s="68"/>
      <c r="H66" s="68"/>
      <c r="I66" s="68"/>
    </row>
    <row r="67" spans="1:9" ht="25.5" customHeight="1">
      <c r="A67" s="69" t="s">
        <v>0</v>
      </c>
      <c r="B67" s="71" t="s">
        <v>1</v>
      </c>
      <c r="C67" s="73" t="s">
        <v>11</v>
      </c>
      <c r="D67" s="73"/>
      <c r="E67" s="73"/>
      <c r="F67" s="73"/>
      <c r="G67" s="73"/>
      <c r="H67" s="7"/>
      <c r="I67" s="74" t="s">
        <v>9</v>
      </c>
    </row>
    <row r="68" spans="1:9" ht="26.25" customHeight="1">
      <c r="A68" s="70"/>
      <c r="B68" s="72"/>
      <c r="C68" s="15">
        <v>2548</v>
      </c>
      <c r="D68" s="15">
        <v>2549</v>
      </c>
      <c r="E68" s="15">
        <v>2550</v>
      </c>
      <c r="F68" s="15">
        <v>2551</v>
      </c>
      <c r="G68" s="15">
        <v>2552</v>
      </c>
      <c r="H68" s="9"/>
      <c r="I68" s="75"/>
    </row>
    <row r="69" spans="1:9" s="35" customFormat="1" ht="25.5" customHeight="1">
      <c r="A69" s="54" t="s">
        <v>35</v>
      </c>
      <c r="B69" s="48"/>
      <c r="C69" s="23"/>
      <c r="D69" s="20"/>
      <c r="E69" s="20"/>
      <c r="F69" s="20"/>
      <c r="G69" s="20"/>
      <c r="H69" s="49" t="s">
        <v>222</v>
      </c>
      <c r="I69" s="50"/>
    </row>
    <row r="70" spans="1:9" s="35" customFormat="1" ht="25.5" customHeight="1">
      <c r="A70" s="39"/>
      <c r="B70" s="45" t="s">
        <v>225</v>
      </c>
      <c r="C70" s="17">
        <v>121199</v>
      </c>
      <c r="D70" s="17">
        <v>123128</v>
      </c>
      <c r="E70" s="17">
        <v>123837</v>
      </c>
      <c r="F70" s="17">
        <v>125420</v>
      </c>
      <c r="G70" s="17">
        <v>126273</v>
      </c>
      <c r="H70" s="53"/>
      <c r="I70" s="41" t="s">
        <v>242</v>
      </c>
    </row>
    <row r="71" spans="1:9" s="35" customFormat="1" ht="25.5" customHeight="1">
      <c r="A71" s="39"/>
      <c r="B71" s="45" t="s">
        <v>226</v>
      </c>
      <c r="C71" s="17">
        <v>120243</v>
      </c>
      <c r="D71" s="17">
        <v>122266</v>
      </c>
      <c r="E71" s="17">
        <v>123050</v>
      </c>
      <c r="F71" s="17">
        <v>124513</v>
      </c>
      <c r="G71" s="17">
        <v>125384</v>
      </c>
      <c r="H71" s="53"/>
      <c r="I71" s="41" t="s">
        <v>243</v>
      </c>
    </row>
    <row r="72" spans="1:9" s="35" customFormat="1" ht="25.5" customHeight="1">
      <c r="A72" s="39"/>
      <c r="B72" s="45" t="s">
        <v>227</v>
      </c>
      <c r="C72" s="31">
        <f>C71/C70</f>
        <v>0.9921121461398197</v>
      </c>
      <c r="D72" s="31">
        <f>D71/D70</f>
        <v>0.9929991553505295</v>
      </c>
      <c r="E72" s="31">
        <f>E71/E70</f>
        <v>0.9936448718880464</v>
      </c>
      <c r="F72" s="31">
        <f>F71/F70</f>
        <v>0.9927682985169829</v>
      </c>
      <c r="G72" s="31">
        <f>G71/G70</f>
        <v>0.9929596984311769</v>
      </c>
      <c r="H72" s="53"/>
      <c r="I72" s="41" t="s">
        <v>244</v>
      </c>
    </row>
    <row r="73" spans="1:9" s="35" customFormat="1" ht="25.5" customHeight="1">
      <c r="A73" s="39" t="s">
        <v>36</v>
      </c>
      <c r="B73" s="45"/>
      <c r="C73" s="18"/>
      <c r="D73" s="18"/>
      <c r="E73" s="18"/>
      <c r="F73" s="18"/>
      <c r="G73" s="18"/>
      <c r="H73" s="53" t="s">
        <v>223</v>
      </c>
      <c r="I73" s="41"/>
    </row>
    <row r="74" spans="1:9" s="35" customFormat="1" ht="25.5" customHeight="1">
      <c r="A74" s="39" t="s">
        <v>37</v>
      </c>
      <c r="B74" s="45"/>
      <c r="C74" s="18"/>
      <c r="D74" s="18"/>
      <c r="E74" s="18"/>
      <c r="F74" s="18"/>
      <c r="G74" s="18"/>
      <c r="H74" s="55" t="s">
        <v>224</v>
      </c>
      <c r="I74" s="41"/>
    </row>
    <row r="75" spans="1:9" s="35" customFormat="1" ht="25.5" customHeight="1">
      <c r="A75" s="39"/>
      <c r="B75" s="45" t="s">
        <v>38</v>
      </c>
      <c r="C75" s="17" t="s">
        <v>194</v>
      </c>
      <c r="D75" s="17">
        <v>25349</v>
      </c>
      <c r="E75" s="17">
        <v>22210</v>
      </c>
      <c r="F75" s="22" t="s">
        <v>196</v>
      </c>
      <c r="G75" s="22">
        <v>22355</v>
      </c>
      <c r="H75" s="19"/>
      <c r="I75" s="41" t="s">
        <v>157</v>
      </c>
    </row>
    <row r="76" spans="1:9" s="35" customFormat="1" ht="25.5" customHeight="1">
      <c r="A76" s="39"/>
      <c r="B76" s="45" t="s">
        <v>103</v>
      </c>
      <c r="C76" s="17" t="s">
        <v>194</v>
      </c>
      <c r="D76" s="17">
        <v>15979</v>
      </c>
      <c r="E76" s="17">
        <v>17870</v>
      </c>
      <c r="F76" s="17">
        <v>17400</v>
      </c>
      <c r="G76" s="17">
        <v>15100</v>
      </c>
      <c r="H76" s="19"/>
      <c r="I76" s="41" t="s">
        <v>158</v>
      </c>
    </row>
    <row r="77" spans="1:9" s="35" customFormat="1" ht="25.5" customHeight="1">
      <c r="A77" s="39"/>
      <c r="B77" s="45" t="s">
        <v>195</v>
      </c>
      <c r="C77" s="17" t="s">
        <v>194</v>
      </c>
      <c r="D77" s="21">
        <f>D76*100/D75</f>
        <v>63.03601719988954</v>
      </c>
      <c r="E77" s="21">
        <f>(E76/E75)*100</f>
        <v>80.45925258892392</v>
      </c>
      <c r="F77" s="21" t="s">
        <v>196</v>
      </c>
      <c r="G77" s="21">
        <f>(G76/G75)*100</f>
        <v>67.54641019906062</v>
      </c>
      <c r="H77" s="56"/>
      <c r="I77" s="41" t="s">
        <v>245</v>
      </c>
    </row>
    <row r="78" spans="1:9" s="35" customFormat="1" ht="25.5" customHeight="1">
      <c r="A78" s="39"/>
      <c r="B78" s="45" t="s">
        <v>39</v>
      </c>
      <c r="C78" s="17" t="s">
        <v>194</v>
      </c>
      <c r="D78" s="17">
        <v>87955</v>
      </c>
      <c r="E78" s="17">
        <v>106855</v>
      </c>
      <c r="F78" s="22" t="s">
        <v>196</v>
      </c>
      <c r="G78" s="22" t="s">
        <v>196</v>
      </c>
      <c r="H78" s="19"/>
      <c r="I78" s="41" t="s">
        <v>159</v>
      </c>
    </row>
    <row r="79" spans="1:12" s="35" customFormat="1" ht="25.5" customHeight="1">
      <c r="A79" s="39" t="s">
        <v>26</v>
      </c>
      <c r="B79" s="45"/>
      <c r="C79" s="18"/>
      <c r="D79" s="18"/>
      <c r="E79" s="18"/>
      <c r="F79" s="18"/>
      <c r="G79" s="18"/>
      <c r="H79" s="53" t="s">
        <v>228</v>
      </c>
      <c r="I79" s="41"/>
      <c r="L79" s="52"/>
    </row>
    <row r="80" spans="1:9" s="35" customFormat="1" ht="25.5" customHeight="1">
      <c r="A80" s="39"/>
      <c r="B80" s="45" t="s">
        <v>29</v>
      </c>
      <c r="C80" s="17">
        <v>11626</v>
      </c>
      <c r="D80" s="17">
        <v>13150</v>
      </c>
      <c r="E80" s="17">
        <v>14902</v>
      </c>
      <c r="F80" s="17">
        <v>15845</v>
      </c>
      <c r="G80" s="17">
        <v>15815</v>
      </c>
      <c r="H80" s="19"/>
      <c r="I80" s="41" t="s">
        <v>124</v>
      </c>
    </row>
    <row r="81" spans="1:9" s="35" customFormat="1" ht="25.5" customHeight="1">
      <c r="A81" s="39"/>
      <c r="B81" s="45" t="s">
        <v>30</v>
      </c>
      <c r="C81" s="17">
        <v>18131</v>
      </c>
      <c r="D81" s="17">
        <v>17392</v>
      </c>
      <c r="E81" s="17">
        <v>21455</v>
      </c>
      <c r="F81" s="17">
        <v>25137</v>
      </c>
      <c r="G81" s="22" t="s">
        <v>196</v>
      </c>
      <c r="H81" s="19"/>
      <c r="I81" s="41" t="s">
        <v>125</v>
      </c>
    </row>
    <row r="82" spans="1:9" s="35" customFormat="1" ht="25.5" customHeight="1">
      <c r="A82" s="39"/>
      <c r="B82" s="45" t="s">
        <v>258</v>
      </c>
      <c r="C82" s="31">
        <v>0.15</v>
      </c>
      <c r="D82" s="31">
        <v>0.13</v>
      </c>
      <c r="E82" s="31">
        <v>0.19</v>
      </c>
      <c r="F82" s="31">
        <f>(32*1000)/F7</f>
        <v>0.1280343131959365</v>
      </c>
      <c r="G82" s="31">
        <f>(45*1000)/G7</f>
        <v>0.17881481540350558</v>
      </c>
      <c r="H82" s="46"/>
      <c r="I82" s="41" t="s">
        <v>163</v>
      </c>
    </row>
    <row r="83" spans="1:9" s="35" customFormat="1" ht="25.5" customHeight="1">
      <c r="A83" s="39"/>
      <c r="B83" s="45" t="s">
        <v>259</v>
      </c>
      <c r="C83" s="18"/>
      <c r="D83" s="18"/>
      <c r="E83" s="18"/>
      <c r="F83" s="18"/>
      <c r="G83" s="18"/>
      <c r="H83" s="46"/>
      <c r="I83" s="41"/>
    </row>
    <row r="84" spans="1:9" s="35" customFormat="1" ht="25.5" customHeight="1">
      <c r="A84" s="39"/>
      <c r="B84" s="45"/>
      <c r="C84" s="18"/>
      <c r="D84" s="18"/>
      <c r="E84" s="18"/>
      <c r="F84" s="18"/>
      <c r="G84" s="18"/>
      <c r="H84" s="46"/>
      <c r="I84" s="41"/>
    </row>
    <row r="85" spans="1:9" s="6" customFormat="1" ht="31.5" customHeight="1">
      <c r="A85" s="67" t="s">
        <v>218</v>
      </c>
      <c r="B85" s="67"/>
      <c r="C85" s="67"/>
      <c r="D85" s="67"/>
      <c r="E85" s="67"/>
      <c r="F85" s="67"/>
      <c r="G85" s="67"/>
      <c r="H85" s="67"/>
      <c r="I85" s="67"/>
    </row>
    <row r="86" spans="1:9" ht="24.75" customHeight="1">
      <c r="A86" s="68" t="s">
        <v>217</v>
      </c>
      <c r="B86" s="68"/>
      <c r="C86" s="68"/>
      <c r="D86" s="68"/>
      <c r="E86" s="68"/>
      <c r="F86" s="68"/>
      <c r="G86" s="68"/>
      <c r="H86" s="68"/>
      <c r="I86" s="68"/>
    </row>
    <row r="87" spans="1:9" ht="25.5" customHeight="1">
      <c r="A87" s="69" t="s">
        <v>0</v>
      </c>
      <c r="B87" s="71" t="s">
        <v>1</v>
      </c>
      <c r="C87" s="73" t="s">
        <v>11</v>
      </c>
      <c r="D87" s="73"/>
      <c r="E87" s="73"/>
      <c r="F87" s="73"/>
      <c r="G87" s="73"/>
      <c r="H87" s="7"/>
      <c r="I87" s="74" t="s">
        <v>9</v>
      </c>
    </row>
    <row r="88" spans="1:9" ht="26.25" customHeight="1">
      <c r="A88" s="70"/>
      <c r="B88" s="72"/>
      <c r="C88" s="15">
        <v>2548</v>
      </c>
      <c r="D88" s="15">
        <v>2549</v>
      </c>
      <c r="E88" s="15">
        <v>2550</v>
      </c>
      <c r="F88" s="15">
        <v>2551</v>
      </c>
      <c r="G88" s="15">
        <v>2552</v>
      </c>
      <c r="H88" s="9"/>
      <c r="I88" s="75"/>
    </row>
    <row r="89" spans="1:9" s="35" customFormat="1" ht="25.5" customHeight="1">
      <c r="A89" s="39" t="s">
        <v>264</v>
      </c>
      <c r="B89" s="45"/>
      <c r="C89" s="18"/>
      <c r="D89" s="18"/>
      <c r="E89" s="18"/>
      <c r="F89" s="18"/>
      <c r="G89" s="18"/>
      <c r="H89" s="46"/>
      <c r="I89" s="41"/>
    </row>
    <row r="90" spans="1:9" s="35" customFormat="1" ht="25.5" customHeight="1">
      <c r="A90" s="39"/>
      <c r="B90" s="45" t="s">
        <v>260</v>
      </c>
      <c r="C90" s="18">
        <v>0.69</v>
      </c>
      <c r="D90" s="18">
        <v>0.7</v>
      </c>
      <c r="E90" s="18">
        <v>0.78</v>
      </c>
      <c r="F90" s="18">
        <f>(180*1000)/F14</f>
        <v>146341.46341463414</v>
      </c>
      <c r="G90" s="18">
        <f>(174*1000)/G14</f>
        <v>252173.91304347827</v>
      </c>
      <c r="H90" s="46"/>
      <c r="I90" s="41" t="s">
        <v>161</v>
      </c>
    </row>
    <row r="91" spans="1:9" s="35" customFormat="1" ht="25.5" customHeight="1">
      <c r="A91" s="39"/>
      <c r="B91" s="45" t="s">
        <v>259</v>
      </c>
      <c r="C91" s="18"/>
      <c r="D91" s="18"/>
      <c r="E91" s="18"/>
      <c r="F91" s="18"/>
      <c r="G91" s="18"/>
      <c r="H91" s="46"/>
      <c r="I91" s="41"/>
    </row>
    <row r="92" spans="1:9" s="35" customFormat="1" ht="25.5" customHeight="1">
      <c r="A92" s="39"/>
      <c r="B92" s="45" t="s">
        <v>261</v>
      </c>
      <c r="C92" s="18">
        <v>1.27</v>
      </c>
      <c r="D92" s="18">
        <v>0.97</v>
      </c>
      <c r="E92" s="18">
        <v>0.87</v>
      </c>
      <c r="F92" s="18">
        <f>(239*1000)/F7</f>
        <v>0.9562562766821509</v>
      </c>
      <c r="G92" s="18">
        <f>(215*1000)/G7</f>
        <v>0.8543374513723043</v>
      </c>
      <c r="H92" s="46"/>
      <c r="I92" s="41" t="s">
        <v>162</v>
      </c>
    </row>
    <row r="93" spans="1:9" s="35" customFormat="1" ht="25.5" customHeight="1">
      <c r="A93" s="39"/>
      <c r="B93" s="45" t="s">
        <v>259</v>
      </c>
      <c r="C93" s="18"/>
      <c r="D93" s="18"/>
      <c r="E93" s="18"/>
      <c r="F93" s="18"/>
      <c r="G93" s="18"/>
      <c r="H93" s="46"/>
      <c r="I93" s="41"/>
    </row>
    <row r="94" spans="1:9" s="35" customFormat="1" ht="25.5" customHeight="1">
      <c r="A94" s="39"/>
      <c r="B94" s="45" t="s">
        <v>41</v>
      </c>
      <c r="C94" s="18">
        <v>0.33</v>
      </c>
      <c r="D94" s="18">
        <v>0.26</v>
      </c>
      <c r="E94" s="18">
        <v>0.31</v>
      </c>
      <c r="F94" s="18">
        <f>(89*1000)/F7</f>
        <v>0.35609543357619844</v>
      </c>
      <c r="G94" s="18">
        <f>(82*1000)/G7</f>
        <v>0.32584033029083237</v>
      </c>
      <c r="H94" s="46"/>
      <c r="I94" s="41" t="s">
        <v>164</v>
      </c>
    </row>
    <row r="95" spans="1:9" s="35" customFormat="1" ht="25.5" customHeight="1">
      <c r="A95" s="39" t="s">
        <v>40</v>
      </c>
      <c r="B95" s="45"/>
      <c r="C95" s="18"/>
      <c r="D95" s="18"/>
      <c r="E95" s="18"/>
      <c r="F95" s="18"/>
      <c r="G95" s="18"/>
      <c r="H95" s="53" t="s">
        <v>229</v>
      </c>
      <c r="I95" s="41"/>
    </row>
    <row r="96" spans="1:9" s="35" customFormat="1" ht="25.5" customHeight="1">
      <c r="A96" s="39"/>
      <c r="B96" s="45" t="s">
        <v>254</v>
      </c>
      <c r="C96" s="24">
        <v>24484</v>
      </c>
      <c r="D96" s="24">
        <v>28507</v>
      </c>
      <c r="E96" s="24">
        <v>29767</v>
      </c>
      <c r="F96" s="24">
        <v>32130</v>
      </c>
      <c r="G96" s="17" t="s">
        <v>196</v>
      </c>
      <c r="H96" s="19"/>
      <c r="I96" s="41" t="s">
        <v>246</v>
      </c>
    </row>
    <row r="97" spans="1:9" s="35" customFormat="1" ht="25.5" customHeight="1">
      <c r="A97" s="39"/>
      <c r="B97" s="45" t="s">
        <v>249</v>
      </c>
      <c r="C97" s="24">
        <v>11690</v>
      </c>
      <c r="D97" s="24">
        <v>12144</v>
      </c>
      <c r="E97" s="24">
        <v>12596</v>
      </c>
      <c r="F97" s="24">
        <v>12662</v>
      </c>
      <c r="G97" s="17" t="s">
        <v>196</v>
      </c>
      <c r="H97" s="19"/>
      <c r="I97" s="41" t="s">
        <v>250</v>
      </c>
    </row>
    <row r="98" spans="1:9" s="35" customFormat="1" ht="25.5" customHeight="1">
      <c r="A98" s="39"/>
      <c r="B98" s="45" t="s">
        <v>252</v>
      </c>
      <c r="C98" s="24">
        <v>6083</v>
      </c>
      <c r="D98" s="24">
        <v>6220</v>
      </c>
      <c r="E98" s="24">
        <v>6197</v>
      </c>
      <c r="F98" s="24">
        <v>6125</v>
      </c>
      <c r="G98" s="17" t="s">
        <v>196</v>
      </c>
      <c r="H98" s="19"/>
      <c r="I98" s="41" t="s">
        <v>251</v>
      </c>
    </row>
    <row r="99" spans="1:9" s="35" customFormat="1" ht="25.5" customHeight="1">
      <c r="A99" s="39"/>
      <c r="B99" s="45" t="s">
        <v>253</v>
      </c>
      <c r="C99" s="25">
        <v>5608</v>
      </c>
      <c r="D99" s="25">
        <v>5925</v>
      </c>
      <c r="E99" s="25">
        <v>6399</v>
      </c>
      <c r="F99" s="25">
        <v>6537</v>
      </c>
      <c r="G99" s="17" t="s">
        <v>196</v>
      </c>
      <c r="H99" s="19"/>
      <c r="I99" s="41" t="s">
        <v>265</v>
      </c>
    </row>
    <row r="100" spans="1:9" s="35" customFormat="1" ht="25.5" customHeight="1">
      <c r="A100" s="39"/>
      <c r="B100" s="45" t="s">
        <v>42</v>
      </c>
      <c r="C100" s="26">
        <v>1.78</v>
      </c>
      <c r="D100" s="26">
        <f>((D97-C97)*100)/C97</f>
        <v>3.88366124893071</v>
      </c>
      <c r="E100" s="26">
        <f>((E97-D97)*100)/D97</f>
        <v>3.7220026350461133</v>
      </c>
      <c r="F100" s="26">
        <f>((F97-E97)*100)/E97</f>
        <v>0.5239758653540807</v>
      </c>
      <c r="G100" s="17" t="s">
        <v>196</v>
      </c>
      <c r="H100" s="46"/>
      <c r="I100" s="41" t="s">
        <v>165</v>
      </c>
    </row>
    <row r="101" spans="1:9" s="35" customFormat="1" ht="25.5" customHeight="1">
      <c r="A101" s="39"/>
      <c r="B101" s="45" t="s">
        <v>44</v>
      </c>
      <c r="C101" s="27">
        <v>-0.1</v>
      </c>
      <c r="D101" s="27">
        <f aca="true" t="shared" si="0" ref="D101:F102">(D98-C98)*100/C98</f>
        <v>2.25217820154529</v>
      </c>
      <c r="E101" s="27">
        <f t="shared" si="0"/>
        <v>-0.36977491961414793</v>
      </c>
      <c r="F101" s="27">
        <f t="shared" si="0"/>
        <v>-1.1618525092786833</v>
      </c>
      <c r="G101" s="17" t="s">
        <v>196</v>
      </c>
      <c r="H101" s="57"/>
      <c r="I101" s="41" t="s">
        <v>166</v>
      </c>
    </row>
    <row r="102" spans="1:9" s="35" customFormat="1" ht="25.5" customHeight="1">
      <c r="A102" s="39"/>
      <c r="B102" s="45" t="s">
        <v>267</v>
      </c>
      <c r="C102" s="28">
        <v>3.96</v>
      </c>
      <c r="D102" s="28">
        <f t="shared" si="0"/>
        <v>5.652639087018545</v>
      </c>
      <c r="E102" s="28">
        <f t="shared" si="0"/>
        <v>8</v>
      </c>
      <c r="F102" s="28">
        <f t="shared" si="0"/>
        <v>2.156586966713549</v>
      </c>
      <c r="G102" s="17" t="s">
        <v>196</v>
      </c>
      <c r="H102" s="46"/>
      <c r="I102" s="41" t="s">
        <v>167</v>
      </c>
    </row>
    <row r="103" spans="1:9" s="35" customFormat="1" ht="25.5" customHeight="1">
      <c r="A103" s="39"/>
      <c r="B103" s="45" t="s">
        <v>43</v>
      </c>
      <c r="C103" s="24">
        <v>96726</v>
      </c>
      <c r="D103" s="24">
        <v>111248</v>
      </c>
      <c r="E103" s="24">
        <v>114754</v>
      </c>
      <c r="F103" s="24">
        <v>122408</v>
      </c>
      <c r="G103" s="17" t="s">
        <v>196</v>
      </c>
      <c r="H103" s="19"/>
      <c r="I103" s="41" t="s">
        <v>168</v>
      </c>
    </row>
    <row r="104" spans="1:9" s="35" customFormat="1" ht="25.5" customHeight="1">
      <c r="A104" s="39"/>
      <c r="B104" s="45"/>
      <c r="C104" s="24"/>
      <c r="D104" s="24"/>
      <c r="E104" s="24"/>
      <c r="F104" s="24"/>
      <c r="G104" s="17"/>
      <c r="H104" s="19"/>
      <c r="I104" s="41"/>
    </row>
    <row r="105" spans="1:9" s="6" customFormat="1" ht="25.5" customHeight="1">
      <c r="A105" s="67" t="s">
        <v>218</v>
      </c>
      <c r="B105" s="67"/>
      <c r="C105" s="67"/>
      <c r="D105" s="67"/>
      <c r="E105" s="67"/>
      <c r="F105" s="67"/>
      <c r="G105" s="67"/>
      <c r="H105" s="67"/>
      <c r="I105" s="67"/>
    </row>
    <row r="106" spans="1:9" ht="20.25" customHeight="1">
      <c r="A106" s="68" t="s">
        <v>217</v>
      </c>
      <c r="B106" s="68"/>
      <c r="C106" s="68"/>
      <c r="D106" s="68"/>
      <c r="E106" s="68"/>
      <c r="F106" s="68"/>
      <c r="G106" s="68"/>
      <c r="H106" s="68"/>
      <c r="I106" s="68"/>
    </row>
    <row r="107" spans="1:9" ht="23.25" customHeight="1">
      <c r="A107" s="69" t="s">
        <v>0</v>
      </c>
      <c r="B107" s="71" t="s">
        <v>1</v>
      </c>
      <c r="C107" s="73" t="s">
        <v>11</v>
      </c>
      <c r="D107" s="73"/>
      <c r="E107" s="73"/>
      <c r="F107" s="73"/>
      <c r="G107" s="73"/>
      <c r="H107" s="7"/>
      <c r="I107" s="74" t="s">
        <v>9</v>
      </c>
    </row>
    <row r="108" spans="1:9" ht="22.5" customHeight="1">
      <c r="A108" s="70"/>
      <c r="B108" s="72"/>
      <c r="C108" s="15">
        <v>2548</v>
      </c>
      <c r="D108" s="15">
        <v>2549</v>
      </c>
      <c r="E108" s="15">
        <v>2550</v>
      </c>
      <c r="F108" s="15">
        <v>2551</v>
      </c>
      <c r="G108" s="15">
        <v>2552</v>
      </c>
      <c r="H108" s="9"/>
      <c r="I108" s="75"/>
    </row>
    <row r="109" spans="1:9" s="35" customFormat="1" ht="24.75" customHeight="1">
      <c r="A109" s="54" t="s">
        <v>48</v>
      </c>
      <c r="B109" s="48"/>
      <c r="C109" s="23"/>
      <c r="D109" s="20"/>
      <c r="E109" s="20"/>
      <c r="F109" s="20"/>
      <c r="G109" s="20"/>
      <c r="H109" s="49" t="s">
        <v>230</v>
      </c>
      <c r="I109" s="50"/>
    </row>
    <row r="110" spans="1:9" s="35" customFormat="1" ht="24.75" customHeight="1">
      <c r="A110" s="39"/>
      <c r="B110" s="45" t="s">
        <v>173</v>
      </c>
      <c r="C110" s="17">
        <v>2606809</v>
      </c>
      <c r="D110" s="17">
        <v>2606809</v>
      </c>
      <c r="E110" s="17">
        <v>2606809</v>
      </c>
      <c r="F110" s="17">
        <v>2606809</v>
      </c>
      <c r="G110" s="17">
        <v>2606809</v>
      </c>
      <c r="H110" s="19"/>
      <c r="I110" s="41" t="s">
        <v>169</v>
      </c>
    </row>
    <row r="111" spans="1:9" s="35" customFormat="1" ht="24.75" customHeight="1">
      <c r="A111" s="39"/>
      <c r="B111" s="45" t="s">
        <v>49</v>
      </c>
      <c r="C111" s="17">
        <v>841114</v>
      </c>
      <c r="D111" s="17">
        <v>836366</v>
      </c>
      <c r="E111" s="17">
        <v>900746</v>
      </c>
      <c r="F111" s="17" t="s">
        <v>196</v>
      </c>
      <c r="G111" s="17" t="s">
        <v>196</v>
      </c>
      <c r="H111" s="19"/>
      <c r="I111" s="41" t="s">
        <v>170</v>
      </c>
    </row>
    <row r="112" spans="1:9" s="35" customFormat="1" ht="24.75" customHeight="1">
      <c r="A112" s="39"/>
      <c r="B112" s="45" t="s">
        <v>51</v>
      </c>
      <c r="C112" s="17">
        <v>1076625</v>
      </c>
      <c r="D112" s="17">
        <v>1076625</v>
      </c>
      <c r="E112" s="17">
        <v>1076625</v>
      </c>
      <c r="F112" s="17" t="s">
        <v>196</v>
      </c>
      <c r="G112" s="17" t="s">
        <v>196</v>
      </c>
      <c r="H112" s="19"/>
      <c r="I112" s="41" t="s">
        <v>171</v>
      </c>
    </row>
    <row r="113" spans="1:9" s="35" customFormat="1" ht="24.75" customHeight="1">
      <c r="A113" s="39"/>
      <c r="B113" s="45" t="s">
        <v>50</v>
      </c>
      <c r="C113" s="17">
        <v>689070</v>
      </c>
      <c r="D113" s="17">
        <v>693818</v>
      </c>
      <c r="E113" s="17">
        <v>629438</v>
      </c>
      <c r="F113" s="17" t="s">
        <v>196</v>
      </c>
      <c r="G113" s="17" t="s">
        <v>196</v>
      </c>
      <c r="H113" s="19"/>
      <c r="I113" s="41" t="s">
        <v>172</v>
      </c>
    </row>
    <row r="114" spans="1:9" s="35" customFormat="1" ht="24.75" customHeight="1">
      <c r="A114" s="39"/>
      <c r="B114" s="45" t="s">
        <v>52</v>
      </c>
      <c r="C114" s="18">
        <f>C111*100/C110</f>
        <v>32.26603867026698</v>
      </c>
      <c r="D114" s="18">
        <f>D111*100/D110</f>
        <v>32.08390027807945</v>
      </c>
      <c r="E114" s="18">
        <f>E111*100/E110</f>
        <v>34.553586396241535</v>
      </c>
      <c r="F114" s="18" t="s">
        <v>196</v>
      </c>
      <c r="G114" s="18" t="s">
        <v>196</v>
      </c>
      <c r="H114" s="46"/>
      <c r="I114" s="41" t="s">
        <v>174</v>
      </c>
    </row>
    <row r="115" spans="1:9" s="35" customFormat="1" ht="24.75" customHeight="1">
      <c r="A115" s="39"/>
      <c r="B115" s="45" t="s">
        <v>53</v>
      </c>
      <c r="C115" s="18">
        <f>C112*100/C110</f>
        <v>41.30049420575117</v>
      </c>
      <c r="D115" s="18">
        <f>D112*100/D110</f>
        <v>41.30049420575117</v>
      </c>
      <c r="E115" s="18">
        <f>E112*100/E110</f>
        <v>41.30049420575117</v>
      </c>
      <c r="F115" s="18" t="s">
        <v>196</v>
      </c>
      <c r="G115" s="18" t="s">
        <v>196</v>
      </c>
      <c r="H115" s="46"/>
      <c r="I115" s="41" t="s">
        <v>175</v>
      </c>
    </row>
    <row r="116" spans="1:9" s="35" customFormat="1" ht="24.75" customHeight="1">
      <c r="A116" s="39" t="s">
        <v>45</v>
      </c>
      <c r="B116" s="45"/>
      <c r="C116" s="18"/>
      <c r="D116" s="18"/>
      <c r="E116" s="18"/>
      <c r="F116" s="18"/>
      <c r="G116" s="18"/>
      <c r="H116" s="53" t="s">
        <v>231</v>
      </c>
      <c r="I116" s="41"/>
    </row>
    <row r="117" spans="1:9" s="35" customFormat="1" ht="24.75" customHeight="1">
      <c r="A117" s="39"/>
      <c r="B117" s="45" t="s">
        <v>46</v>
      </c>
      <c r="C117" s="17">
        <v>286</v>
      </c>
      <c r="D117" s="17">
        <v>312</v>
      </c>
      <c r="E117" s="17">
        <v>323</v>
      </c>
      <c r="F117" s="17">
        <v>314</v>
      </c>
      <c r="G117" s="17">
        <v>316</v>
      </c>
      <c r="H117" s="19"/>
      <c r="I117" s="41" t="s">
        <v>176</v>
      </c>
    </row>
    <row r="118" spans="1:9" s="35" customFormat="1" ht="24.75" customHeight="1">
      <c r="A118" s="39"/>
      <c r="B118" s="45" t="s">
        <v>47</v>
      </c>
      <c r="C118" s="17">
        <v>4416</v>
      </c>
      <c r="D118" s="17">
        <v>4839</v>
      </c>
      <c r="E118" s="17">
        <v>4858</v>
      </c>
      <c r="F118" s="17">
        <v>5080</v>
      </c>
      <c r="G118" s="17">
        <v>5114</v>
      </c>
      <c r="H118" s="19"/>
      <c r="I118" s="41" t="s">
        <v>177</v>
      </c>
    </row>
    <row r="119" spans="1:9" s="35" customFormat="1" ht="24.75" customHeight="1">
      <c r="A119" s="39"/>
      <c r="B119" s="45" t="s">
        <v>256</v>
      </c>
      <c r="C119" s="31">
        <v>2266517.67</v>
      </c>
      <c r="D119" s="31">
        <v>5708873.447</v>
      </c>
      <c r="E119" s="31">
        <v>566444.579</v>
      </c>
      <c r="F119" s="31">
        <v>5747045.573</v>
      </c>
      <c r="G119" s="31">
        <v>5808189.473</v>
      </c>
      <c r="H119" s="19"/>
      <c r="I119" s="41" t="s">
        <v>178</v>
      </c>
    </row>
    <row r="120" spans="1:9" s="35" customFormat="1" ht="24.75" customHeight="1">
      <c r="A120" s="39" t="s">
        <v>54</v>
      </c>
      <c r="B120" s="45"/>
      <c r="C120" s="18"/>
      <c r="D120" s="18"/>
      <c r="E120" s="18"/>
      <c r="F120" s="18"/>
      <c r="G120" s="18"/>
      <c r="H120" s="53" t="s">
        <v>232</v>
      </c>
      <c r="I120" s="41"/>
    </row>
    <row r="121" spans="1:9" s="35" customFormat="1" ht="24.75" customHeight="1">
      <c r="A121" s="39"/>
      <c r="B121" s="40" t="s">
        <v>55</v>
      </c>
      <c r="C121" s="17">
        <v>60282</v>
      </c>
      <c r="D121" s="17">
        <v>64495</v>
      </c>
      <c r="E121" s="17">
        <v>67408</v>
      </c>
      <c r="F121" s="17">
        <v>70110</v>
      </c>
      <c r="G121" s="17">
        <v>72799</v>
      </c>
      <c r="H121" s="19"/>
      <c r="I121" s="41" t="s">
        <v>179</v>
      </c>
    </row>
    <row r="122" spans="1:9" s="35" customFormat="1" ht="24.75" customHeight="1">
      <c r="A122" s="39"/>
      <c r="B122" s="45" t="s">
        <v>247</v>
      </c>
      <c r="C122" s="29">
        <v>263.504</v>
      </c>
      <c r="D122" s="29">
        <v>314.23</v>
      </c>
      <c r="E122" s="29">
        <v>345.076</v>
      </c>
      <c r="F122" s="29">
        <v>371.51</v>
      </c>
      <c r="G122" s="29">
        <v>389052</v>
      </c>
      <c r="H122" s="19"/>
      <c r="I122" s="41" t="s">
        <v>180</v>
      </c>
    </row>
    <row r="123" spans="1:9" s="62" customFormat="1" ht="24.75" customHeight="1">
      <c r="A123" s="58"/>
      <c r="B123" s="59" t="s">
        <v>56</v>
      </c>
      <c r="C123" s="30">
        <v>113682</v>
      </c>
      <c r="D123" s="30">
        <v>111756</v>
      </c>
      <c r="E123" s="30">
        <v>110796</v>
      </c>
      <c r="F123" s="30">
        <v>119344</v>
      </c>
      <c r="G123" s="30">
        <v>122930.67</v>
      </c>
      <c r="H123" s="60"/>
      <c r="I123" s="61" t="s">
        <v>181</v>
      </c>
    </row>
    <row r="124" spans="1:9" s="62" customFormat="1" ht="24.75" customHeight="1">
      <c r="A124" s="58"/>
      <c r="B124" s="59"/>
      <c r="C124" s="30"/>
      <c r="D124" s="30"/>
      <c r="E124" s="30"/>
      <c r="F124" s="30"/>
      <c r="G124" s="30"/>
      <c r="H124" s="60"/>
      <c r="I124" s="61"/>
    </row>
    <row r="125" spans="1:9" s="6" customFormat="1" ht="24.75" customHeight="1">
      <c r="A125" s="67" t="s">
        <v>218</v>
      </c>
      <c r="B125" s="67"/>
      <c r="C125" s="67"/>
      <c r="D125" s="67"/>
      <c r="E125" s="67"/>
      <c r="F125" s="67"/>
      <c r="G125" s="67"/>
      <c r="H125" s="67"/>
      <c r="I125" s="67"/>
    </row>
    <row r="126" spans="1:9" ht="24.75" customHeight="1">
      <c r="A126" s="68" t="s">
        <v>217</v>
      </c>
      <c r="B126" s="68"/>
      <c r="C126" s="68"/>
      <c r="D126" s="68"/>
      <c r="E126" s="68"/>
      <c r="F126" s="68"/>
      <c r="G126" s="68"/>
      <c r="H126" s="68"/>
      <c r="I126" s="68"/>
    </row>
    <row r="127" spans="1:9" ht="24.75" customHeight="1">
      <c r="A127" s="69" t="s">
        <v>0</v>
      </c>
      <c r="B127" s="71" t="s">
        <v>1</v>
      </c>
      <c r="C127" s="73" t="s">
        <v>11</v>
      </c>
      <c r="D127" s="73"/>
      <c r="E127" s="73"/>
      <c r="F127" s="73"/>
      <c r="G127" s="73"/>
      <c r="H127" s="7"/>
      <c r="I127" s="74" t="s">
        <v>9</v>
      </c>
    </row>
    <row r="128" spans="1:9" ht="24.75" customHeight="1">
      <c r="A128" s="70"/>
      <c r="B128" s="72"/>
      <c r="C128" s="15">
        <v>2548</v>
      </c>
      <c r="D128" s="15">
        <v>2549</v>
      </c>
      <c r="E128" s="15">
        <v>2550</v>
      </c>
      <c r="F128" s="15">
        <v>2551</v>
      </c>
      <c r="G128" s="15">
        <v>2552</v>
      </c>
      <c r="H128" s="9"/>
      <c r="I128" s="75"/>
    </row>
    <row r="129" spans="1:9" s="35" customFormat="1" ht="24.75" customHeight="1">
      <c r="A129" s="39" t="s">
        <v>57</v>
      </c>
      <c r="B129" s="45"/>
      <c r="C129" s="18"/>
      <c r="D129" s="18"/>
      <c r="E129" s="18"/>
      <c r="F129" s="18"/>
      <c r="G129" s="18"/>
      <c r="H129" s="53" t="s">
        <v>233</v>
      </c>
      <c r="I129" s="41"/>
    </row>
    <row r="130" spans="1:9" s="35" customFormat="1" ht="24.75" customHeight="1">
      <c r="A130" s="39"/>
      <c r="B130" s="45" t="s">
        <v>207</v>
      </c>
      <c r="C130" s="17">
        <v>11718</v>
      </c>
      <c r="D130" s="17">
        <v>11515</v>
      </c>
      <c r="E130" s="17">
        <v>10096</v>
      </c>
      <c r="F130" s="17">
        <v>10347</v>
      </c>
      <c r="G130" s="17">
        <v>4350</v>
      </c>
      <c r="H130" s="19"/>
      <c r="I130" s="41" t="s">
        <v>210</v>
      </c>
    </row>
    <row r="131" spans="1:9" s="35" customFormat="1" ht="22.5" customHeight="1">
      <c r="A131" s="39"/>
      <c r="B131" s="45" t="s">
        <v>208</v>
      </c>
      <c r="C131" s="17">
        <v>261</v>
      </c>
      <c r="D131" s="17">
        <v>276</v>
      </c>
      <c r="E131" s="17">
        <v>261</v>
      </c>
      <c r="F131" s="17">
        <v>295</v>
      </c>
      <c r="G131" s="17">
        <v>181</v>
      </c>
      <c r="H131" s="19"/>
      <c r="I131" s="41" t="s">
        <v>209</v>
      </c>
    </row>
    <row r="132" spans="1:9" s="35" customFormat="1" ht="24.75" customHeight="1">
      <c r="A132" s="39"/>
      <c r="B132" s="45" t="s">
        <v>58</v>
      </c>
      <c r="C132" s="17">
        <v>409</v>
      </c>
      <c r="D132" s="17">
        <v>348</v>
      </c>
      <c r="E132" s="17">
        <v>248</v>
      </c>
      <c r="F132" s="17">
        <v>192</v>
      </c>
      <c r="G132" s="17">
        <v>303</v>
      </c>
      <c r="H132" s="19"/>
      <c r="I132" s="41" t="s">
        <v>182</v>
      </c>
    </row>
    <row r="133" spans="1:9" s="35" customFormat="1" ht="22.5" customHeight="1">
      <c r="A133" s="39"/>
      <c r="B133" s="45" t="s">
        <v>59</v>
      </c>
      <c r="C133" s="17">
        <v>86</v>
      </c>
      <c r="D133" s="17">
        <v>70</v>
      </c>
      <c r="E133" s="17">
        <v>84</v>
      </c>
      <c r="F133" s="17">
        <v>77</v>
      </c>
      <c r="G133" s="17">
        <v>62</v>
      </c>
      <c r="H133" s="19"/>
      <c r="I133" s="41" t="s">
        <v>184</v>
      </c>
    </row>
    <row r="134" spans="1:9" s="35" customFormat="1" ht="23.25" customHeight="1">
      <c r="A134" s="39"/>
      <c r="B134" s="45" t="s">
        <v>60</v>
      </c>
      <c r="C134" s="17">
        <v>513</v>
      </c>
      <c r="D134" s="17">
        <v>774</v>
      </c>
      <c r="E134" s="17">
        <v>331</v>
      </c>
      <c r="F134" s="17">
        <v>223</v>
      </c>
      <c r="G134" s="17">
        <v>359</v>
      </c>
      <c r="H134" s="19"/>
      <c r="I134" s="41" t="s">
        <v>183</v>
      </c>
    </row>
    <row r="135" spans="1:9" s="35" customFormat="1" ht="21.75" customHeight="1">
      <c r="A135" s="39" t="s">
        <v>61</v>
      </c>
      <c r="B135" s="45"/>
      <c r="C135" s="18"/>
      <c r="D135" s="18"/>
      <c r="E135" s="18"/>
      <c r="F135" s="18"/>
      <c r="G135" s="18"/>
      <c r="H135" s="53" t="s">
        <v>234</v>
      </c>
      <c r="I135" s="41"/>
    </row>
    <row r="136" spans="1:9" s="35" customFormat="1" ht="22.5" customHeight="1">
      <c r="A136" s="39" t="s">
        <v>62</v>
      </c>
      <c r="B136" s="45"/>
      <c r="C136" s="18"/>
      <c r="D136" s="18"/>
      <c r="E136" s="18"/>
      <c r="F136" s="18"/>
      <c r="G136" s="18"/>
      <c r="H136" s="53" t="s">
        <v>235</v>
      </c>
      <c r="I136" s="41"/>
    </row>
    <row r="137" spans="1:9" s="35" customFormat="1" ht="24.75" customHeight="1">
      <c r="A137" s="39" t="s">
        <v>63</v>
      </c>
      <c r="B137" s="45"/>
      <c r="C137" s="18"/>
      <c r="D137" s="18"/>
      <c r="E137" s="18"/>
      <c r="F137" s="18"/>
      <c r="G137" s="18"/>
      <c r="H137" s="46"/>
      <c r="I137" s="41"/>
    </row>
    <row r="138" spans="1:9" s="35" customFormat="1" ht="23.25" customHeight="1">
      <c r="A138" s="39"/>
      <c r="B138" s="45" t="s">
        <v>64</v>
      </c>
      <c r="C138" s="17">
        <v>18604</v>
      </c>
      <c r="D138" s="17">
        <v>20211</v>
      </c>
      <c r="E138" s="17">
        <v>21255</v>
      </c>
      <c r="F138" s="17">
        <v>16897</v>
      </c>
      <c r="G138" s="17">
        <v>17080</v>
      </c>
      <c r="H138" s="19"/>
      <c r="I138" s="41" t="s">
        <v>141</v>
      </c>
    </row>
    <row r="139" spans="1:9" s="35" customFormat="1" ht="22.5" customHeight="1">
      <c r="A139" s="39"/>
      <c r="B139" s="45" t="s">
        <v>65</v>
      </c>
      <c r="C139" s="17">
        <v>12</v>
      </c>
      <c r="D139" s="17">
        <v>12</v>
      </c>
      <c r="E139" s="17">
        <v>12</v>
      </c>
      <c r="F139" s="17">
        <v>12</v>
      </c>
      <c r="G139" s="17">
        <v>12</v>
      </c>
      <c r="H139" s="19"/>
      <c r="I139" s="41" t="s">
        <v>142</v>
      </c>
    </row>
    <row r="140" spans="1:9" s="35" customFormat="1" ht="23.25" customHeight="1">
      <c r="A140" s="39"/>
      <c r="B140" s="45" t="s">
        <v>185</v>
      </c>
      <c r="C140" s="31">
        <v>17</v>
      </c>
      <c r="D140" s="31">
        <v>20.12</v>
      </c>
      <c r="E140" s="31">
        <v>23.76</v>
      </c>
      <c r="F140" s="31">
        <v>22.1</v>
      </c>
      <c r="G140" s="17" t="s">
        <v>196</v>
      </c>
      <c r="H140" s="46"/>
      <c r="I140" s="41" t="s">
        <v>189</v>
      </c>
    </row>
    <row r="141" spans="1:9" s="35" customFormat="1" ht="21" customHeight="1">
      <c r="A141" s="39"/>
      <c r="B141" s="45" t="s">
        <v>186</v>
      </c>
      <c r="C141" s="31">
        <v>4.52</v>
      </c>
      <c r="D141" s="31">
        <v>10.09</v>
      </c>
      <c r="E141" s="31">
        <v>13.24</v>
      </c>
      <c r="F141" s="31">
        <v>12.6</v>
      </c>
      <c r="G141" s="17" t="s">
        <v>196</v>
      </c>
      <c r="H141" s="46"/>
      <c r="I141" s="41" t="s">
        <v>188</v>
      </c>
    </row>
    <row r="142" spans="1:9" s="35" customFormat="1" ht="24.75" customHeight="1">
      <c r="A142" s="39"/>
      <c r="B142" s="45" t="s">
        <v>143</v>
      </c>
      <c r="C142" s="31">
        <v>34.02</v>
      </c>
      <c r="D142" s="31">
        <v>46.72</v>
      </c>
      <c r="E142" s="31">
        <v>47.74</v>
      </c>
      <c r="F142" s="31">
        <v>50.2</v>
      </c>
      <c r="G142" s="17" t="s">
        <v>196</v>
      </c>
      <c r="H142" s="46"/>
      <c r="I142" s="41" t="s">
        <v>187</v>
      </c>
    </row>
    <row r="143" spans="1:9" s="35" customFormat="1" ht="24.75" customHeight="1">
      <c r="A143" s="39" t="s">
        <v>66</v>
      </c>
      <c r="B143" s="45"/>
      <c r="C143" s="21"/>
      <c r="D143" s="18"/>
      <c r="E143" s="18"/>
      <c r="F143" s="18"/>
      <c r="G143" s="18"/>
      <c r="H143" s="53" t="s">
        <v>236</v>
      </c>
      <c r="I143" s="41"/>
    </row>
    <row r="144" spans="1:9" s="35" customFormat="1" ht="24.75" customHeight="1">
      <c r="A144" s="39"/>
      <c r="B144" s="45" t="s">
        <v>67</v>
      </c>
      <c r="C144" s="17">
        <v>74</v>
      </c>
      <c r="D144" s="17">
        <v>121</v>
      </c>
      <c r="E144" s="17">
        <v>121</v>
      </c>
      <c r="F144" s="17">
        <v>149</v>
      </c>
      <c r="G144" s="17">
        <v>149</v>
      </c>
      <c r="H144" s="19"/>
      <c r="I144" s="41" t="s">
        <v>138</v>
      </c>
    </row>
    <row r="145" spans="1:9" s="35" customFormat="1" ht="24.75" customHeight="1">
      <c r="A145" s="39"/>
      <c r="B145" s="45" t="s">
        <v>68</v>
      </c>
      <c r="C145" s="17">
        <v>2751</v>
      </c>
      <c r="D145" s="17">
        <v>4445</v>
      </c>
      <c r="E145" s="17">
        <v>4546</v>
      </c>
      <c r="F145" s="17">
        <v>5803</v>
      </c>
      <c r="G145" s="17">
        <v>5803</v>
      </c>
      <c r="H145" s="19"/>
      <c r="I145" s="41" t="s">
        <v>139</v>
      </c>
    </row>
    <row r="146" spans="1:9" s="35" customFormat="1" ht="24.75" customHeight="1">
      <c r="A146" s="39"/>
      <c r="B146" s="45" t="s">
        <v>248</v>
      </c>
      <c r="C146" s="17">
        <v>821263</v>
      </c>
      <c r="D146" s="17">
        <v>1021448</v>
      </c>
      <c r="E146" s="17">
        <v>1160535</v>
      </c>
      <c r="F146" s="17" t="s">
        <v>196</v>
      </c>
      <c r="G146" s="17" t="s">
        <v>196</v>
      </c>
      <c r="H146" s="19"/>
      <c r="I146" s="41" t="s">
        <v>140</v>
      </c>
    </row>
    <row r="147" spans="1:9" s="35" customFormat="1" ht="24.75" customHeight="1">
      <c r="A147" s="47"/>
      <c r="B147" s="41"/>
      <c r="C147" s="19"/>
      <c r="D147" s="19"/>
      <c r="E147" s="19"/>
      <c r="F147" s="19"/>
      <c r="G147" s="19"/>
      <c r="H147" s="19"/>
      <c r="I147" s="41"/>
    </row>
    <row r="148" spans="1:9" s="6" customFormat="1" ht="26.25">
      <c r="A148" s="67" t="s">
        <v>218</v>
      </c>
      <c r="B148" s="67"/>
      <c r="C148" s="67"/>
      <c r="D148" s="67"/>
      <c r="E148" s="67"/>
      <c r="F148" s="67"/>
      <c r="G148" s="67"/>
      <c r="H148" s="67"/>
      <c r="I148" s="67"/>
    </row>
    <row r="149" spans="1:9" ht="21" customHeight="1">
      <c r="A149" s="68" t="s">
        <v>217</v>
      </c>
      <c r="B149" s="68"/>
      <c r="C149" s="68"/>
      <c r="D149" s="68"/>
      <c r="E149" s="68"/>
      <c r="F149" s="68"/>
      <c r="G149" s="68"/>
      <c r="H149" s="68"/>
      <c r="I149" s="68"/>
    </row>
    <row r="150" spans="1:9" ht="20.25" customHeight="1">
      <c r="A150" s="69" t="s">
        <v>0</v>
      </c>
      <c r="B150" s="71" t="s">
        <v>1</v>
      </c>
      <c r="C150" s="73" t="s">
        <v>11</v>
      </c>
      <c r="D150" s="73"/>
      <c r="E150" s="73"/>
      <c r="F150" s="73"/>
      <c r="G150" s="73"/>
      <c r="H150" s="7"/>
      <c r="I150" s="74" t="s">
        <v>9</v>
      </c>
    </row>
    <row r="151" spans="1:9" ht="18.75" customHeight="1">
      <c r="A151" s="70"/>
      <c r="B151" s="72"/>
      <c r="C151" s="15">
        <v>2548</v>
      </c>
      <c r="D151" s="15">
        <v>2549</v>
      </c>
      <c r="E151" s="15">
        <v>2550</v>
      </c>
      <c r="F151" s="15">
        <v>2551</v>
      </c>
      <c r="G151" s="15">
        <v>2552</v>
      </c>
      <c r="H151" s="9"/>
      <c r="I151" s="75"/>
    </row>
    <row r="152" spans="1:9" s="35" customFormat="1" ht="22.5" customHeight="1">
      <c r="A152" s="39" t="s">
        <v>257</v>
      </c>
      <c r="B152" s="45"/>
      <c r="C152" s="17"/>
      <c r="D152" s="17"/>
      <c r="E152" s="17"/>
      <c r="F152" s="17"/>
      <c r="G152" s="17"/>
      <c r="H152" s="53" t="s">
        <v>266</v>
      </c>
      <c r="I152" s="41"/>
    </row>
    <row r="153" spans="1:9" s="35" customFormat="1" ht="22.5" customHeight="1">
      <c r="A153" s="39" t="s">
        <v>262</v>
      </c>
      <c r="B153" s="45"/>
      <c r="C153" s="21"/>
      <c r="D153" s="21"/>
      <c r="E153" s="21"/>
      <c r="F153" s="21"/>
      <c r="G153" s="21"/>
      <c r="H153" s="56"/>
      <c r="I153" s="41"/>
    </row>
    <row r="154" spans="1:9" s="35" customFormat="1" ht="22.5" customHeight="1">
      <c r="A154" s="39" t="s">
        <v>69</v>
      </c>
      <c r="B154" s="45"/>
      <c r="C154" s="21"/>
      <c r="D154" s="21"/>
      <c r="E154" s="21"/>
      <c r="F154" s="21"/>
      <c r="G154" s="21"/>
      <c r="H154" s="56"/>
      <c r="I154" s="41"/>
    </row>
    <row r="155" spans="1:9" s="35" customFormat="1" ht="22.5" customHeight="1">
      <c r="A155" s="39"/>
      <c r="B155" s="45" t="s">
        <v>71</v>
      </c>
      <c r="C155" s="18">
        <v>22.4</v>
      </c>
      <c r="D155" s="18">
        <v>5</v>
      </c>
      <c r="E155" s="18">
        <v>5.66</v>
      </c>
      <c r="F155" s="18">
        <v>10.19</v>
      </c>
      <c r="G155" s="32">
        <v>-1.34</v>
      </c>
      <c r="H155" s="46"/>
      <c r="I155" s="41" t="s">
        <v>135</v>
      </c>
    </row>
    <row r="156" spans="1:9" s="35" customFormat="1" ht="22.5" customHeight="1">
      <c r="A156" s="39"/>
      <c r="B156" s="45" t="s">
        <v>72</v>
      </c>
      <c r="C156" s="18">
        <v>37.77</v>
      </c>
      <c r="D156" s="32">
        <v>-28.56</v>
      </c>
      <c r="E156" s="18">
        <v>16.94</v>
      </c>
      <c r="F156" s="18">
        <v>21.09</v>
      </c>
      <c r="G156" s="18">
        <v>11.79</v>
      </c>
      <c r="H156" s="46"/>
      <c r="I156" s="41" t="s">
        <v>136</v>
      </c>
    </row>
    <row r="157" spans="1:9" s="35" customFormat="1" ht="22.5" customHeight="1">
      <c r="A157" s="39"/>
      <c r="B157" s="45" t="s">
        <v>70</v>
      </c>
      <c r="C157" s="17">
        <v>52</v>
      </c>
      <c r="D157" s="17">
        <v>56</v>
      </c>
      <c r="E157" s="17">
        <v>50</v>
      </c>
      <c r="F157" s="17">
        <v>53</v>
      </c>
      <c r="G157" s="17">
        <v>52</v>
      </c>
      <c r="H157" s="19"/>
      <c r="I157" s="41" t="s">
        <v>137</v>
      </c>
    </row>
    <row r="158" spans="1:9" s="35" customFormat="1" ht="22.5" customHeight="1">
      <c r="A158" s="39" t="s">
        <v>73</v>
      </c>
      <c r="B158" s="45"/>
      <c r="C158" s="18"/>
      <c r="D158" s="18"/>
      <c r="E158" s="18"/>
      <c r="F158" s="18"/>
      <c r="G158" s="18"/>
      <c r="H158" s="53" t="s">
        <v>237</v>
      </c>
      <c r="I158" s="41"/>
    </row>
    <row r="159" spans="1:9" s="35" customFormat="1" ht="22.5" customHeight="1">
      <c r="A159" s="39"/>
      <c r="B159" s="45" t="s">
        <v>197</v>
      </c>
      <c r="C159" s="17">
        <v>230670661</v>
      </c>
      <c r="D159" s="17">
        <v>265527362</v>
      </c>
      <c r="E159" s="17">
        <v>349265609</v>
      </c>
      <c r="F159" s="17">
        <v>704165518</v>
      </c>
      <c r="G159" s="17">
        <v>571479820.47</v>
      </c>
      <c r="H159" s="19"/>
      <c r="I159" s="41" t="s">
        <v>134</v>
      </c>
    </row>
    <row r="160" spans="1:9" s="35" customFormat="1" ht="22.5" customHeight="1">
      <c r="A160" s="39" t="s">
        <v>255</v>
      </c>
      <c r="B160" s="45"/>
      <c r="C160" s="18"/>
      <c r="D160" s="18"/>
      <c r="E160" s="18"/>
      <c r="F160" s="18"/>
      <c r="G160" s="18"/>
      <c r="H160" s="53" t="s">
        <v>238</v>
      </c>
      <c r="I160" s="41"/>
    </row>
    <row r="161" spans="1:9" s="35" customFormat="1" ht="22.5" customHeight="1">
      <c r="A161" s="39"/>
      <c r="B161" s="45" t="s">
        <v>74</v>
      </c>
      <c r="C161" s="31">
        <v>92.5</v>
      </c>
      <c r="D161" s="31">
        <v>98.2</v>
      </c>
      <c r="E161" s="31">
        <v>100</v>
      </c>
      <c r="F161" s="31">
        <v>108.3</v>
      </c>
      <c r="G161" s="31">
        <v>109</v>
      </c>
      <c r="H161" s="46"/>
      <c r="I161" s="41" t="s">
        <v>191</v>
      </c>
    </row>
    <row r="162" spans="1:9" s="35" customFormat="1" ht="22.5" customHeight="1">
      <c r="A162" s="39"/>
      <c r="B162" s="45" t="s">
        <v>75</v>
      </c>
      <c r="C162" s="31">
        <v>90.6</v>
      </c>
      <c r="D162" s="31">
        <v>98</v>
      </c>
      <c r="E162" s="31">
        <v>100</v>
      </c>
      <c r="F162" s="31">
        <v>113.8</v>
      </c>
      <c r="G162" s="31">
        <v>118.9</v>
      </c>
      <c r="H162" s="46"/>
      <c r="I162" s="41" t="s">
        <v>190</v>
      </c>
    </row>
    <row r="163" spans="1:9" s="35" customFormat="1" ht="22.5" customHeight="1">
      <c r="A163" s="39"/>
      <c r="B163" s="45" t="s">
        <v>76</v>
      </c>
      <c r="C163" s="31">
        <v>94.3</v>
      </c>
      <c r="D163" s="31">
        <v>98.3</v>
      </c>
      <c r="E163" s="31">
        <v>100</v>
      </c>
      <c r="F163" s="31">
        <v>102.8</v>
      </c>
      <c r="G163" s="31">
        <v>99.2</v>
      </c>
      <c r="H163" s="46"/>
      <c r="I163" s="41" t="s">
        <v>192</v>
      </c>
    </row>
    <row r="164" spans="1:9" s="35" customFormat="1" ht="22.5" customHeight="1">
      <c r="A164" s="39"/>
      <c r="B164" s="45" t="s">
        <v>77</v>
      </c>
      <c r="C164" s="31">
        <v>94.4</v>
      </c>
      <c r="D164" s="31">
        <v>97.3</v>
      </c>
      <c r="E164" s="31">
        <v>100</v>
      </c>
      <c r="F164" s="31">
        <v>104.2</v>
      </c>
      <c r="G164" s="31">
        <v>103.6</v>
      </c>
      <c r="H164" s="46"/>
      <c r="I164" s="41" t="s">
        <v>193</v>
      </c>
    </row>
    <row r="165" spans="1:9" s="35" customFormat="1" ht="22.5" customHeight="1">
      <c r="A165" s="39" t="s">
        <v>78</v>
      </c>
      <c r="B165" s="45"/>
      <c r="C165" s="18"/>
      <c r="D165" s="18"/>
      <c r="E165" s="18"/>
      <c r="F165" s="18"/>
      <c r="G165" s="18"/>
      <c r="H165" s="53" t="s">
        <v>239</v>
      </c>
      <c r="I165" s="41"/>
    </row>
    <row r="166" spans="1:9" s="35" customFormat="1" ht="22.5" customHeight="1">
      <c r="A166" s="39"/>
      <c r="B166" s="45" t="s">
        <v>80</v>
      </c>
      <c r="C166" s="17">
        <v>85</v>
      </c>
      <c r="D166" s="17">
        <v>90</v>
      </c>
      <c r="E166" s="17">
        <v>79</v>
      </c>
      <c r="F166" s="17">
        <v>86</v>
      </c>
      <c r="G166" s="17">
        <v>128</v>
      </c>
      <c r="H166" s="19"/>
      <c r="I166" s="41" t="s">
        <v>133</v>
      </c>
    </row>
    <row r="167" spans="1:9" s="35" customFormat="1" ht="22.5" customHeight="1">
      <c r="A167" s="39"/>
      <c r="B167" s="45" t="s">
        <v>79</v>
      </c>
      <c r="C167" s="17">
        <v>554</v>
      </c>
      <c r="D167" s="17">
        <v>747</v>
      </c>
      <c r="E167" s="17">
        <v>778</v>
      </c>
      <c r="F167" s="17">
        <v>740</v>
      </c>
      <c r="G167" s="17">
        <v>753</v>
      </c>
      <c r="H167" s="19"/>
      <c r="I167" s="41" t="s">
        <v>132</v>
      </c>
    </row>
    <row r="168" spans="1:9" s="35" customFormat="1" ht="22.5" customHeight="1">
      <c r="A168" s="39"/>
      <c r="B168" s="45" t="s">
        <v>81</v>
      </c>
      <c r="C168" s="17">
        <v>8304</v>
      </c>
      <c r="D168" s="17">
        <v>9879</v>
      </c>
      <c r="E168" s="17">
        <v>10492</v>
      </c>
      <c r="F168" s="17">
        <v>11076</v>
      </c>
      <c r="G168" s="17">
        <v>11747</v>
      </c>
      <c r="H168" s="19"/>
      <c r="I168" s="41" t="s">
        <v>131</v>
      </c>
    </row>
    <row r="169" spans="1:9" s="35" customFormat="1" ht="22.5" customHeight="1">
      <c r="A169" s="39"/>
      <c r="B169" s="45" t="s">
        <v>82</v>
      </c>
      <c r="C169" s="17">
        <v>3297540</v>
      </c>
      <c r="D169" s="17">
        <v>3589293</v>
      </c>
      <c r="E169" s="17">
        <v>3858683</v>
      </c>
      <c r="F169" s="17">
        <v>3162902</v>
      </c>
      <c r="G169" s="17">
        <v>4335994</v>
      </c>
      <c r="H169" s="19"/>
      <c r="I169" s="41" t="s">
        <v>129</v>
      </c>
    </row>
    <row r="170" spans="1:9" s="35" customFormat="1" ht="22.5" customHeight="1">
      <c r="A170" s="39"/>
      <c r="B170" s="45" t="s">
        <v>83</v>
      </c>
      <c r="C170" s="17">
        <v>2084254</v>
      </c>
      <c r="D170" s="17">
        <v>3479777</v>
      </c>
      <c r="E170" s="17">
        <v>2513650</v>
      </c>
      <c r="F170" s="17">
        <v>2068550</v>
      </c>
      <c r="G170" s="17">
        <v>2861183</v>
      </c>
      <c r="H170" s="19"/>
      <c r="I170" s="41" t="s">
        <v>130</v>
      </c>
    </row>
    <row r="171" spans="1:9" s="6" customFormat="1" ht="26.25">
      <c r="A171" s="67" t="s">
        <v>218</v>
      </c>
      <c r="B171" s="67"/>
      <c r="C171" s="67"/>
      <c r="D171" s="67"/>
      <c r="E171" s="67"/>
      <c r="F171" s="67"/>
      <c r="G171" s="67"/>
      <c r="H171" s="67"/>
      <c r="I171" s="67"/>
    </row>
    <row r="172" spans="1:9" ht="23.25">
      <c r="A172" s="68" t="s">
        <v>217</v>
      </c>
      <c r="B172" s="68"/>
      <c r="C172" s="68"/>
      <c r="D172" s="68"/>
      <c r="E172" s="68"/>
      <c r="F172" s="68"/>
      <c r="G172" s="68"/>
      <c r="H172" s="68"/>
      <c r="I172" s="68"/>
    </row>
    <row r="173" spans="1:9" ht="27" customHeight="1">
      <c r="A173" s="69" t="s">
        <v>0</v>
      </c>
      <c r="B173" s="71" t="s">
        <v>1</v>
      </c>
      <c r="C173" s="73" t="s">
        <v>11</v>
      </c>
      <c r="D173" s="73"/>
      <c r="E173" s="73"/>
      <c r="F173" s="73"/>
      <c r="G173" s="73"/>
      <c r="H173" s="7"/>
      <c r="I173" s="74" t="s">
        <v>9</v>
      </c>
    </row>
    <row r="174" spans="1:9" ht="27" customHeight="1">
      <c r="A174" s="70"/>
      <c r="B174" s="72"/>
      <c r="C174" s="15">
        <v>2548</v>
      </c>
      <c r="D174" s="15">
        <v>2549</v>
      </c>
      <c r="E174" s="15">
        <v>2550</v>
      </c>
      <c r="F174" s="15">
        <v>2551</v>
      </c>
      <c r="G174" s="15">
        <v>2552</v>
      </c>
      <c r="H174" s="9"/>
      <c r="I174" s="75"/>
    </row>
    <row r="175" spans="1:9" s="35" customFormat="1" ht="25.5" customHeight="1">
      <c r="A175" s="39" t="s">
        <v>84</v>
      </c>
      <c r="B175" s="45"/>
      <c r="C175" s="18"/>
      <c r="D175" s="18"/>
      <c r="E175" s="18"/>
      <c r="F175" s="18"/>
      <c r="G175" s="18"/>
      <c r="H175" s="53" t="s">
        <v>240</v>
      </c>
      <c r="I175" s="41"/>
    </row>
    <row r="176" spans="1:9" s="35" customFormat="1" ht="25.5" customHeight="1">
      <c r="A176" s="39" t="s">
        <v>85</v>
      </c>
      <c r="B176" s="45"/>
      <c r="C176" s="18"/>
      <c r="D176" s="18"/>
      <c r="E176" s="18"/>
      <c r="F176" s="18"/>
      <c r="G176" s="18"/>
      <c r="H176" s="46"/>
      <c r="I176" s="41"/>
    </row>
    <row r="177" spans="1:9" s="35" customFormat="1" ht="25.5" customHeight="1">
      <c r="A177" s="39"/>
      <c r="B177" s="45" t="s">
        <v>86</v>
      </c>
      <c r="C177" s="17">
        <v>137</v>
      </c>
      <c r="D177" s="17">
        <v>139</v>
      </c>
      <c r="E177" s="17">
        <v>133</v>
      </c>
      <c r="F177" s="17">
        <v>137</v>
      </c>
      <c r="G177" s="17">
        <v>135</v>
      </c>
      <c r="H177" s="19"/>
      <c r="I177" s="41" t="s">
        <v>128</v>
      </c>
    </row>
    <row r="178" spans="1:9" s="35" customFormat="1" ht="25.5" customHeight="1">
      <c r="A178" s="39"/>
      <c r="B178" s="45" t="s">
        <v>198</v>
      </c>
      <c r="C178" s="17">
        <v>158</v>
      </c>
      <c r="D178" s="17">
        <v>161</v>
      </c>
      <c r="E178" s="22">
        <v>163</v>
      </c>
      <c r="F178" s="22">
        <v>119</v>
      </c>
      <c r="G178" s="17" t="s">
        <v>196</v>
      </c>
      <c r="H178" s="33"/>
      <c r="I178" s="41" t="s">
        <v>127</v>
      </c>
    </row>
    <row r="179" spans="1:9" s="35" customFormat="1" ht="25.5" customHeight="1">
      <c r="A179" s="39" t="s">
        <v>87</v>
      </c>
      <c r="B179" s="45"/>
      <c r="C179" s="21"/>
      <c r="D179" s="18"/>
      <c r="E179" s="18"/>
      <c r="F179" s="18"/>
      <c r="G179" s="18"/>
      <c r="H179" s="53" t="s">
        <v>241</v>
      </c>
      <c r="I179" s="41"/>
    </row>
    <row r="180" spans="1:9" s="35" customFormat="1" ht="25.5" customHeight="1">
      <c r="A180" s="39"/>
      <c r="B180" s="45" t="s">
        <v>89</v>
      </c>
      <c r="C180" s="31">
        <v>27.6</v>
      </c>
      <c r="D180" s="31">
        <v>24.1</v>
      </c>
      <c r="E180" s="31">
        <v>26.9</v>
      </c>
      <c r="F180" s="31">
        <v>23.8</v>
      </c>
      <c r="G180" s="31">
        <v>24</v>
      </c>
      <c r="H180" s="46"/>
      <c r="I180" s="41" t="s">
        <v>126</v>
      </c>
    </row>
    <row r="181" spans="1:9" s="35" customFormat="1" ht="25.5" customHeight="1">
      <c r="A181" s="39"/>
      <c r="B181" s="45" t="s">
        <v>206</v>
      </c>
      <c r="C181" s="31">
        <v>3338.1</v>
      </c>
      <c r="D181" s="31">
        <v>3703.3</v>
      </c>
      <c r="E181" s="31">
        <v>4044.7</v>
      </c>
      <c r="F181" s="31">
        <v>3638.3</v>
      </c>
      <c r="G181" s="31">
        <v>3912.3</v>
      </c>
      <c r="H181" s="63"/>
      <c r="I181" s="41" t="s">
        <v>90</v>
      </c>
    </row>
    <row r="182" spans="1:9" s="35" customFormat="1" ht="25.5" customHeight="1">
      <c r="A182" s="39"/>
      <c r="B182" s="45" t="s">
        <v>88</v>
      </c>
      <c r="C182" s="17">
        <v>162</v>
      </c>
      <c r="D182" s="17">
        <v>206</v>
      </c>
      <c r="E182" s="17">
        <v>199</v>
      </c>
      <c r="F182" s="17">
        <v>185</v>
      </c>
      <c r="G182" s="17">
        <v>197</v>
      </c>
      <c r="H182" s="46"/>
      <c r="I182" s="41" t="s">
        <v>91</v>
      </c>
    </row>
    <row r="183" spans="1:9" s="35" customFormat="1" ht="25.5" customHeight="1">
      <c r="A183" s="39"/>
      <c r="B183" s="45"/>
      <c r="C183" s="21"/>
      <c r="D183" s="18"/>
      <c r="E183" s="18"/>
      <c r="F183" s="18"/>
      <c r="G183" s="18"/>
      <c r="H183" s="46"/>
      <c r="I183" s="41"/>
    </row>
    <row r="184" spans="1:9" s="10" customFormat="1" ht="25.5" customHeight="1">
      <c r="A184" s="11"/>
      <c r="B184" s="12"/>
      <c r="C184" s="34"/>
      <c r="D184" s="34"/>
      <c r="E184" s="34"/>
      <c r="F184" s="34"/>
      <c r="G184" s="34"/>
      <c r="H184" s="13"/>
      <c r="I184" s="14"/>
    </row>
  </sheetData>
  <mergeCells count="54">
    <mergeCell ref="A125:I125"/>
    <mergeCell ref="A126:I126"/>
    <mergeCell ref="A127:A128"/>
    <mergeCell ref="B127:B128"/>
    <mergeCell ref="C127:G127"/>
    <mergeCell ref="I127:I128"/>
    <mergeCell ref="A85:I85"/>
    <mergeCell ref="A86:I86"/>
    <mergeCell ref="A87:A88"/>
    <mergeCell ref="B87:B88"/>
    <mergeCell ref="C87:G87"/>
    <mergeCell ref="I87:I88"/>
    <mergeCell ref="A1:I1"/>
    <mergeCell ref="A2:I2"/>
    <mergeCell ref="A105:I105"/>
    <mergeCell ref="I3:I4"/>
    <mergeCell ref="A3:A4"/>
    <mergeCell ref="B3:B4"/>
    <mergeCell ref="C3:G3"/>
    <mergeCell ref="A21:I21"/>
    <mergeCell ref="A22:I22"/>
    <mergeCell ref="A23:A24"/>
    <mergeCell ref="B23:B24"/>
    <mergeCell ref="C23:G23"/>
    <mergeCell ref="I23:I24"/>
    <mergeCell ref="A65:I65"/>
    <mergeCell ref="A42:I42"/>
    <mergeCell ref="A43:I43"/>
    <mergeCell ref="A44:A45"/>
    <mergeCell ref="B44:B45"/>
    <mergeCell ref="C44:G44"/>
    <mergeCell ref="I44:I45"/>
    <mergeCell ref="A66:I66"/>
    <mergeCell ref="A67:A68"/>
    <mergeCell ref="B67:B68"/>
    <mergeCell ref="C67:G67"/>
    <mergeCell ref="I67:I68"/>
    <mergeCell ref="A106:I106"/>
    <mergeCell ref="A107:A108"/>
    <mergeCell ref="B107:B108"/>
    <mergeCell ref="C107:G107"/>
    <mergeCell ref="I107:I108"/>
    <mergeCell ref="A148:I148"/>
    <mergeCell ref="A149:I149"/>
    <mergeCell ref="A150:A151"/>
    <mergeCell ref="B150:B151"/>
    <mergeCell ref="C150:G150"/>
    <mergeCell ref="I150:I151"/>
    <mergeCell ref="A171:I171"/>
    <mergeCell ref="A172:I172"/>
    <mergeCell ref="A173:A174"/>
    <mergeCell ref="B173:B174"/>
    <mergeCell ref="C173:G173"/>
    <mergeCell ref="I173:I174"/>
  </mergeCells>
  <printOptions/>
  <pageMargins left="0.5905511811023623" right="0.2362204724409449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owner</cp:lastModifiedBy>
  <cp:lastPrinted>2010-06-21T07:22:37Z</cp:lastPrinted>
  <dcterms:created xsi:type="dcterms:W3CDTF">2006-02-23T04:03:34Z</dcterms:created>
  <dcterms:modified xsi:type="dcterms:W3CDTF">2010-12-07T09:37:37Z</dcterms:modified>
  <cp:category/>
  <cp:version/>
  <cp:contentType/>
  <cp:contentStatus/>
</cp:coreProperties>
</file>