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739" activeTab="6"/>
  </bookViews>
  <sheets>
    <sheet name="T-10.1 ใหม่ May be" sheetId="1" r:id="rId1"/>
    <sheet name="T-10.2 D" sheetId="2" r:id="rId2"/>
    <sheet name="T-10.3 D" sheetId="3" r:id="rId3"/>
    <sheet name="T-10.4 D" sheetId="4" r:id="rId4"/>
    <sheet name="T-10.5 D" sheetId="5" r:id="rId5"/>
    <sheet name="T-10.6 D" sheetId="6" r:id="rId6"/>
    <sheet name="T-10.7 D" sheetId="7" r:id="rId7"/>
    <sheet name="T-10.8 D" sheetId="8" r:id="rId8"/>
    <sheet name="T-10.7 Old" sheetId="9" r:id="rId9"/>
    <sheet name="T-10.8 Old" sheetId="10" r:id="rId10"/>
    <sheet name="Data 10.7" sheetId="11" r:id="rId11"/>
    <sheet name="Data 10.8" sheetId="12" r:id="rId12"/>
  </sheets>
  <definedNames>
    <definedName name="_xlnm.Print_Area" localSheetId="0">'T-10.1 ใหม่ May be'!$A$1:$K$35</definedName>
    <definedName name="_xlnm.Print_Area" localSheetId="1">'T-10.2 D'!$A$1:$R$40</definedName>
    <definedName name="_xlnm.Print_Area" localSheetId="2">'T-10.3 D'!$A$1:$P$25</definedName>
    <definedName name="_xlnm.Print_Area" localSheetId="3">'T-10.4 D'!$A$1:$M$35</definedName>
    <definedName name="_xlnm.Print_Area" localSheetId="4">'T-10.5 D'!$A$1:$L$27</definedName>
    <definedName name="_xlnm.Print_Area" localSheetId="5">'T-10.6 D'!$A$1:$T$25</definedName>
    <definedName name="_xlnm.Print_Area" localSheetId="6">'T-10.7 D'!$A$1:$T$28</definedName>
    <definedName name="_xlnm.Print_Area" localSheetId="8">'T-10.7 Old'!$A$1:$T$28</definedName>
    <definedName name="_xlnm.Print_Area" localSheetId="7">'T-10.8 D'!$A$1:$T$28</definedName>
    <definedName name="_xlnm.Print_Area" localSheetId="9">'T-10.8 Old'!$A$1:$T$28</definedName>
    <definedName name="_xlnm.Print_Titles" localSheetId="10">'Data 10.7'!$1:$9</definedName>
  </definedNames>
  <calcPr fullCalcOnLoad="1"/>
</workbook>
</file>

<file path=xl/sharedStrings.xml><?xml version="1.0" encoding="utf-8"?>
<sst xmlns="http://schemas.openxmlformats.org/spreadsheetml/2006/main" count="963" uniqueCount="431">
  <si>
    <t>ตาราง</t>
  </si>
  <si>
    <t>TABLE</t>
  </si>
  <si>
    <t>รวม</t>
  </si>
  <si>
    <t>Total</t>
  </si>
  <si>
    <t>ประเภทอุตสาหกรรม</t>
  </si>
  <si>
    <t>Number of industrial</t>
  </si>
  <si>
    <t>establishments</t>
  </si>
  <si>
    <t>จำนวนเงินทุน</t>
  </si>
  <si>
    <t>Capital</t>
  </si>
  <si>
    <t>Type of industries</t>
  </si>
  <si>
    <t>จำนวนคนงาน (คน)</t>
  </si>
  <si>
    <t>การทำเหมืองแร่ และเหมืองหิน</t>
  </si>
  <si>
    <t>การผลิต</t>
  </si>
  <si>
    <t>การไฟฟ้า ก๊าซและการประปา</t>
  </si>
  <si>
    <t>การก่อสร้าง</t>
  </si>
  <si>
    <t>การขนส่ง สถานที่เก็บสินค้า</t>
  </si>
  <si>
    <t>Mining and quarrying</t>
  </si>
  <si>
    <t>Manufacturing</t>
  </si>
  <si>
    <t>Construction</t>
  </si>
  <si>
    <t>สปก.</t>
  </si>
  <si>
    <t>Est.</t>
  </si>
  <si>
    <t>ลูกจ้าง</t>
  </si>
  <si>
    <t>จำนวนเหมืองแร่</t>
  </si>
  <si>
    <t>จำนวนคนงาน</t>
  </si>
  <si>
    <t>Production (metricton)</t>
  </si>
  <si>
    <t>1 - 4</t>
  </si>
  <si>
    <t>5 - 9</t>
  </si>
  <si>
    <t>10 - 19</t>
  </si>
  <si>
    <t>20 - 49</t>
  </si>
  <si>
    <t>100 - 299</t>
  </si>
  <si>
    <t>300 - 499</t>
  </si>
  <si>
    <t>500 - 999</t>
  </si>
  <si>
    <t>Transport, storage and</t>
  </si>
  <si>
    <t>จำนวนสถานประกอบการ</t>
  </si>
  <si>
    <t>และการคมนาคม</t>
  </si>
  <si>
    <t>Emp.</t>
  </si>
  <si>
    <t>Others</t>
  </si>
  <si>
    <t>เพื่อประโยชน์อื่นๆ</t>
  </si>
  <si>
    <t>Entertainment</t>
  </si>
  <si>
    <t>เพื่อการบันเทิง</t>
  </si>
  <si>
    <t>ภัตตาคาร</t>
  </si>
  <si>
    <t>Hotel</t>
  </si>
  <si>
    <t>โรงแรม</t>
  </si>
  <si>
    <t>Agriculture building</t>
  </si>
  <si>
    <t>เพื่อการเกษตร</t>
  </si>
  <si>
    <t>Health/hospital building</t>
  </si>
  <si>
    <t>เพื่อการสาธารณสุข/โรงพยาบาล</t>
  </si>
  <si>
    <t>เพื่อการศึกษา</t>
  </si>
  <si>
    <t>Sewerage building</t>
  </si>
  <si>
    <t>เพื่อการบำบัดน้ำเสีย ของเสีย</t>
  </si>
  <si>
    <t>Industrial and factory building</t>
  </si>
  <si>
    <t>เพื่อการอุตสาหกรรมและโรงงาน</t>
  </si>
  <si>
    <t>Condominium</t>
  </si>
  <si>
    <t>อาคารชุด คอนโดมิเนียม</t>
  </si>
  <si>
    <t>Commercial building</t>
  </si>
  <si>
    <t>เพื่อการพาณิชย์</t>
  </si>
  <si>
    <t>Residential building</t>
  </si>
  <si>
    <t>เพื่ออยู่อาศัย</t>
  </si>
  <si>
    <t>area (sq.m.)</t>
  </si>
  <si>
    <t>Unit</t>
  </si>
  <si>
    <t>Person</t>
  </si>
  <si>
    <t>หลัง</t>
  </si>
  <si>
    <t>ราย</t>
  </si>
  <si>
    <t>(ตร.ม.)</t>
  </si>
  <si>
    <t>Permitted number</t>
  </si>
  <si>
    <t>พื้นที่ก่อสร้าง</t>
  </si>
  <si>
    <t>จำนวนที่อนุมัติ</t>
  </si>
  <si>
    <t>ต่อเติม ดัดแปลง Addition, alteration</t>
  </si>
  <si>
    <t>ก่อสร้างใหม่  New construction</t>
  </si>
  <si>
    <t>Type of building</t>
  </si>
  <si>
    <t>นอกเขตเทศบาล  Non-municipal area</t>
  </si>
  <si>
    <t>เขตเทศบาล Municipal area</t>
  </si>
  <si>
    <t>ชนิดของอาคาร</t>
  </si>
  <si>
    <t xml:space="preserve">TABLE </t>
  </si>
  <si>
    <t xml:space="preserve">ตาราง   </t>
  </si>
  <si>
    <t>อื่นๆ</t>
  </si>
  <si>
    <t>Advertising board</t>
  </si>
  <si>
    <t>ป้ายโฆษณา</t>
  </si>
  <si>
    <t>Car park</t>
  </si>
  <si>
    <t>ลานจอดรถ</t>
  </si>
  <si>
    <t>Sport ground</t>
  </si>
  <si>
    <t>สนามกีฬา</t>
  </si>
  <si>
    <t>Petrol station</t>
  </si>
  <si>
    <t>ปั้มน้ำมัน</t>
  </si>
  <si>
    <t>Swimming pool</t>
  </si>
  <si>
    <t>สระว่ายน้ำ</t>
  </si>
  <si>
    <t>Total (Area in sq.m.)</t>
  </si>
  <si>
    <t>รวม (พื้นที่เป็น ตร.ม.)</t>
  </si>
  <si>
    <t>Water drain</t>
  </si>
  <si>
    <t>ท่อ/ทางระบายน้ำ</t>
  </si>
  <si>
    <t>Dam</t>
  </si>
  <si>
    <t>เขื่อน/คันดิน</t>
  </si>
  <si>
    <t>Road,bridge</t>
  </si>
  <si>
    <t>ถนน/ทางรถไฟ, สะพาน</t>
  </si>
  <si>
    <t>Fence/wall</t>
  </si>
  <si>
    <t>รั้ว/กำแพง</t>
  </si>
  <si>
    <t>Total (Length in m.)</t>
  </si>
  <si>
    <t>รวม (ความยาวเป็น ม.)</t>
  </si>
  <si>
    <t>พื้นที่ก่อสร้าง (ตร.ม.)</t>
  </si>
  <si>
    <t>แห่ง</t>
  </si>
  <si>
    <t>Length (m.)</t>
  </si>
  <si>
    <t>ความยาว (ม.)</t>
  </si>
  <si>
    <t>Type of construction</t>
  </si>
  <si>
    <t>ชนิดของสิ่งก่อสร้าง</t>
  </si>
  <si>
    <t>จำนวนผู้ที่ได้รับอนุมัติให้ก่อสร้าง จำนวนสิ่งก่อสร้าง และพื้นที่ก่อสร้างที่มิใช่อาคารโรงเรือน จำแนกตามเขตการปกครอง และชนิดของสิ่งก่อสร้าง พ.ศ. _ _ _ _</t>
  </si>
  <si>
    <t>Educational building</t>
  </si>
  <si>
    <t>NUMBER OF PERMITS, NUMBER AND AREA OF CIVIL ENGINEERING CONSTRUCTION BY AREA  AND TYPE OF CONSTRUCTION: _ _ _ _</t>
  </si>
  <si>
    <r>
      <t xml:space="preserve">ก่อสร้างใหม่  </t>
    </r>
    <r>
      <rPr>
        <sz val="13"/>
        <rFont val="AngsanaUPC"/>
        <family val="1"/>
      </rPr>
      <t>New construction</t>
    </r>
  </si>
  <si>
    <r>
      <t>เขตเทศบาล</t>
    </r>
    <r>
      <rPr>
        <sz val="13"/>
        <rFont val="AngsanaUPC"/>
        <family val="1"/>
      </rPr>
      <t xml:space="preserve"> Municipal area</t>
    </r>
  </si>
  <si>
    <t>Restaurants</t>
  </si>
  <si>
    <t>รวมยอด</t>
  </si>
  <si>
    <t>Number of employees  (Persons)</t>
  </si>
  <si>
    <t>ชาย</t>
  </si>
  <si>
    <t>หญิง</t>
  </si>
  <si>
    <t>Male</t>
  </si>
  <si>
    <t>Female</t>
  </si>
  <si>
    <t>อุตสาหกรรม</t>
  </si>
  <si>
    <t>Source:   Department of Labour Protection and Welfare, Ministry of Labour</t>
  </si>
  <si>
    <t xml:space="preserve">    ที่มา:   กรมสวัสดิการและคุ้มครองแรงงาน  กระทรวงแรงงาน</t>
  </si>
  <si>
    <t>Source:   Report of the _ _ _ _ Construction Area, National Statistical Office</t>
  </si>
  <si>
    <t xml:space="preserve">    ที่มา:  รายงานการประมวลข้อมูลพื้นที่การก่อสร้าง พ.ศ. _ _ _ _  สำนักงานสถิติแห่งชาติ</t>
  </si>
  <si>
    <t>Source:   Report of the _ _ _ _ Construction  Area, National Statistical Office</t>
  </si>
  <si>
    <t xml:space="preserve">    ที่มา:   รายงานการประมวลข้อมูลพื้นที่การก่อสร้าง พ.ศ. _ _ _ _  สำนักงานสถิติแห่งชาติ</t>
  </si>
  <si>
    <t>อัตราการเปลี่ยนแปลง</t>
  </si>
  <si>
    <t>Percent change</t>
  </si>
  <si>
    <t>การเกษตร</t>
  </si>
  <si>
    <t>อาหาร</t>
  </si>
  <si>
    <t>เครื่องดื่ม</t>
  </si>
  <si>
    <t>สิ่งทอ</t>
  </si>
  <si>
    <t>เครื่องแต่งกาย</t>
  </si>
  <si>
    <t>เครื่องหนัง</t>
  </si>
  <si>
    <t>ไม้และผลิตภัณฑ์จากไม้</t>
  </si>
  <si>
    <t>เฟอร์นิเจอร์และเครื่องเรือน</t>
  </si>
  <si>
    <t>กระดาษและผลิตภัณฑ์จากกระดาษ</t>
  </si>
  <si>
    <t>สิ่งพิมพ์</t>
  </si>
  <si>
    <t>เคมี</t>
  </si>
  <si>
    <t>ปิโตรเคมีและผลิตภัณฑ์</t>
  </si>
  <si>
    <t>ยาง</t>
  </si>
  <si>
    <t>พลาสติก</t>
  </si>
  <si>
    <t>อโลหะ</t>
  </si>
  <si>
    <t>โลหะ</t>
  </si>
  <si>
    <t>ผลิตภัณฑ์โลหะ</t>
  </si>
  <si>
    <t>เครืองจักรกล</t>
  </si>
  <si>
    <t>ไฟฟ้า</t>
  </si>
  <si>
    <t>ขนส่ง</t>
  </si>
  <si>
    <t>อื่น ๆ</t>
  </si>
  <si>
    <t>Agriculture</t>
  </si>
  <si>
    <t>Food</t>
  </si>
  <si>
    <t>Beverages</t>
  </si>
  <si>
    <t>Textils</t>
  </si>
  <si>
    <t>Leather products</t>
  </si>
  <si>
    <t>Wood and wood products</t>
  </si>
  <si>
    <t>Furniture</t>
  </si>
  <si>
    <t>Wearing appared</t>
  </si>
  <si>
    <t>Printing</t>
  </si>
  <si>
    <t>Rubber</t>
  </si>
  <si>
    <t>Plastic</t>
  </si>
  <si>
    <t>Non-metallic</t>
  </si>
  <si>
    <t>Metals</t>
  </si>
  <si>
    <t>Metal products</t>
  </si>
  <si>
    <t>Machinery and equipment</t>
  </si>
  <si>
    <t>Electricity</t>
  </si>
  <si>
    <t>Transport</t>
  </si>
  <si>
    <t>.</t>
  </si>
  <si>
    <t>50 - 99</t>
  </si>
  <si>
    <t>รายการ</t>
  </si>
  <si>
    <t>Items</t>
  </si>
  <si>
    <t>(2006)</t>
  </si>
  <si>
    <t>(2007)</t>
  </si>
  <si>
    <t>(2008)</t>
  </si>
  <si>
    <t>(2009)</t>
  </si>
  <si>
    <t>Number of active mines</t>
  </si>
  <si>
    <t>Number of workers employed</t>
  </si>
  <si>
    <t>ปริมาณแร่ที่ผลิตได้ (เมตริกตัน)</t>
  </si>
  <si>
    <t>ข้อมูลที่สำคัญของสถานประกอบการอุตสาหกรรมการผลิตที่ดำเนินการในรอบปี 2539 และ 2549</t>
  </si>
  <si>
    <t>PRINCIPAL DATA OF MANUFACTURING ESTABLISHMENTS WHICH THE OPERATION PERIOD WAS OF THE YEAR IN 1996 AND 2006</t>
  </si>
  <si>
    <t>ร้อยละของการเปลี่ยนแปลง</t>
  </si>
  <si>
    <t>Data  Items</t>
  </si>
  <si>
    <t>Number of establishments (Establishments)</t>
  </si>
  <si>
    <t>จำนวนคนทำงาน (คน)</t>
  </si>
  <si>
    <t>Number of persons engages (Persons)</t>
  </si>
  <si>
    <t>จำนวนลูกจ้าง (คน)</t>
  </si>
  <si>
    <t>Number of employees (Persons)</t>
  </si>
  <si>
    <t>ค่าตอบแทนแรงงาน (ล้านบาท)</t>
  </si>
  <si>
    <t>Remuneration (Million Baht)</t>
  </si>
  <si>
    <t>มูลค่าผลผลิต (ล้านบาท)</t>
  </si>
  <si>
    <t>Value of gross output (Million Baht)</t>
  </si>
  <si>
    <t>ค่าใช้จ่ายขั้นกลาง (ล้านบาท)</t>
  </si>
  <si>
    <t>Intermediate consumption (Million Baht)</t>
  </si>
  <si>
    <t>มูลค่าเพิ่ม (ล้านบาท)</t>
  </si>
  <si>
    <t>Value added (Million Baht)</t>
  </si>
  <si>
    <t>(1996)</t>
  </si>
  <si>
    <t xml:space="preserve">   Average per establishment (Persons)</t>
  </si>
  <si>
    <t>เฉลี่ยต่อสถานประกอบการ (คน)</t>
  </si>
  <si>
    <t>เฉลี่ยต่อคนต่อปี (บาท)</t>
  </si>
  <si>
    <t xml:space="preserve">   Average annual per employee (Baht)</t>
  </si>
  <si>
    <t>เฉลี่ยต่อสถานประกอบการ (พันบาท)</t>
  </si>
  <si>
    <t>เฉลี่ยต่อคนทำงาน (พันบาท)</t>
  </si>
  <si>
    <t xml:space="preserve">   Average per establishment (Thousand Baht)</t>
  </si>
  <si>
    <t xml:space="preserve">   Average per person (Thousand Baht)</t>
  </si>
  <si>
    <t>1/</t>
  </si>
  <si>
    <t>2/</t>
  </si>
  <si>
    <t>การประมง</t>
  </si>
  <si>
    <t>โรงแรมและภัตตาคาร</t>
  </si>
  <si>
    <t>ตัวกลางทางการเงิน</t>
  </si>
  <si>
    <t>การศึกษา</t>
  </si>
  <si>
    <t>ลูกจ้างในครัวเรือนส่วนบุคคล</t>
  </si>
  <si>
    <t xml:space="preserve">การขายส่ง การขายปลีก </t>
  </si>
  <si>
    <t xml:space="preserve">การซ่อมแซมยานยนต์ </t>
  </si>
  <si>
    <t>จักรยานยนต์ ของใช้ส่วน</t>
  </si>
  <si>
    <t>บุคคลและของใช้ในครัวเรือน</t>
  </si>
  <si>
    <t xml:space="preserve">บริการด้านอสังหาริมทรัพย์ </t>
  </si>
  <si>
    <t>การให้เช่า และบริการธุรกิจ</t>
  </si>
  <si>
    <t>การบริการด้านสุขภาพ และ</t>
  </si>
  <si>
    <t>งานสังคมสงเคราะห์</t>
  </si>
  <si>
    <t>การให้บริการชุมชน สังคม และ</t>
  </si>
  <si>
    <t>บริการส่วนบุคคลอื่นๆ</t>
  </si>
  <si>
    <t>และสมาชิก</t>
  </si>
  <si>
    <t>องค์การต่างประเทศอื่น ๆ</t>
  </si>
  <si>
    <t>Fishing</t>
  </si>
  <si>
    <t>Electricity, gas and water supply</t>
  </si>
  <si>
    <t>Hotels and restaurants</t>
  </si>
  <si>
    <t>Financial intermediation</t>
  </si>
  <si>
    <t>Real estate, renting and</t>
  </si>
  <si>
    <t>Education</t>
  </si>
  <si>
    <t>Health and social work</t>
  </si>
  <si>
    <t>Other community, social and personal</t>
  </si>
  <si>
    <t>Private households with employed persons</t>
  </si>
  <si>
    <t xml:space="preserve">Extra-territiorial organizations and </t>
  </si>
  <si>
    <t>(2010)</t>
  </si>
  <si>
    <t>Paper and paper product</t>
  </si>
  <si>
    <t>Chemical</t>
  </si>
  <si>
    <t>Petrochemical and product</t>
  </si>
  <si>
    <t xml:space="preserve"> จำนวนสถานประกอบการ (แห่ง)</t>
  </si>
  <si>
    <t>เฉลี่ยต่อสถานประกอบการ(คน)</t>
  </si>
  <si>
    <t>การบริหารราชการและการป้องกัน</t>
  </si>
  <si>
    <t>ประเทศ รวมทั้งการประกัน</t>
  </si>
  <si>
    <t>สังคมภาคบังคับ</t>
  </si>
  <si>
    <t>Public administration and defence,</t>
  </si>
  <si>
    <t>เกษตรกรรม การล่าสัตว์ และการป่าไม้</t>
  </si>
  <si>
    <t>Agriculture, hunting and forestry</t>
  </si>
  <si>
    <t>Wholesale, and retai ltrade, repair of</t>
  </si>
  <si>
    <t>อำเภอ</t>
  </si>
  <si>
    <t>District</t>
  </si>
  <si>
    <t>องค์การระหว่างประเทศ และ</t>
  </si>
  <si>
    <t>อัตราการเปลี่ยนแปลง (%)</t>
  </si>
  <si>
    <t xml:space="preserve">   motor vehicles, motorcycles and</t>
  </si>
  <si>
    <t xml:space="preserve">   personal and household goods</t>
  </si>
  <si>
    <t xml:space="preserve">  communications</t>
  </si>
  <si>
    <t xml:space="preserve">   business activities</t>
  </si>
  <si>
    <t xml:space="preserve">  compulsory social security</t>
  </si>
  <si>
    <t xml:space="preserve">  service activities</t>
  </si>
  <si>
    <t xml:space="preserve">  bodics</t>
  </si>
  <si>
    <t xml:space="preserve">    ขนาดของสถานประกอบการ (คน)   Size of Establishments (persons)</t>
  </si>
  <si>
    <t>&gt; 1,000</t>
  </si>
  <si>
    <t>รวมยอด (Total)</t>
  </si>
  <si>
    <t xml:space="preserve"> (บาท)</t>
  </si>
  <si>
    <t xml:space="preserve"> (Baht)</t>
  </si>
  <si>
    <t>หรือใช้คนงานตั้งแต่เจ็ดคนขึ้นไปโดยใช้เครื่องจักรหรือไม่ก็ตาม</t>
  </si>
  <si>
    <t xml:space="preserve">หมายเหตุ:  สถานประกอบการอุตสาหกรรม คือ โรงงาน อาคาร สถานที่ หรือยานพาหนะที่ใช้เครื่องจักรมีกำลังรวมตั้งแต่ห้าแรงม้าหรือกำลังเทียบเท่าตั้งแต่ห้าแรงม้าขึ้นไป </t>
  </si>
  <si>
    <t>2552 (2009)</t>
  </si>
  <si>
    <t>2553 (2010)</t>
  </si>
  <si>
    <t>จำนวนสถานประกอบการที่มีลูกจ้างตั้งแต่ 1 คนขึ้นไป และจำนวนลูกจ้าง จำแนกตามประเภทอุตสาหกรรม พ.ศ.2553</t>
  </si>
  <si>
    <t>จำนวนสถานประกอบการที่มีลูกจ้างตั้งแต่ 1 คนขึ้นไป และจำนวนลูกจ้าง จำแนกตามขนาดของสถานประกอบการ พ.ศ.2553</t>
  </si>
  <si>
    <t xml:space="preserve">                  2551                   (2008)</t>
  </si>
  <si>
    <t xml:space="preserve">                  2552                   (2009)</t>
  </si>
  <si>
    <t xml:space="preserve">                  2553                   (2010)</t>
  </si>
  <si>
    <t xml:space="preserve">   ที่มา:   สำนักงานอุตสาหกรรมจังหวัดจันทบุรี</t>
  </si>
  <si>
    <t xml:space="preserve">  Source:   Chanthaburi Provincial  Industrial Office</t>
  </si>
  <si>
    <t>จำนวนสถานประกอบการอุตสาหกรรม จำแนกตามประเภทอุตสาหกรรม พ.ศ. 2551 - 2553</t>
  </si>
  <si>
    <t>จำนวนสถานประกอบการอุตสาหกรรม จำนวนเงินทุน และจำนวนคนงาน จำแนกเป็นรายอำเภอ พ.ศ.2553</t>
  </si>
  <si>
    <t xml:space="preserve">    ที่มา:   สำนักงานอุตสาหกรรมจังหวัดจันทบุรี</t>
  </si>
  <si>
    <t>Source:   Chanthaburi Provincial  Industrial Office</t>
  </si>
  <si>
    <t>NUMBER OF ESTABLISHMENTS WITH EMPLOYEES AND EMPLOYEES BY TYPE OF INDUSTRIES : 2010</t>
  </si>
  <si>
    <t xml:space="preserve">                      2551                      (2008)</t>
  </si>
  <si>
    <t xml:space="preserve">                      2552                      (2009)</t>
  </si>
  <si>
    <t xml:space="preserve">                      2553                      (2010)</t>
  </si>
  <si>
    <t>NUMBER OF ESTABLISHMENTS WITH EMPLOYEES AND EMPLOYEES BY  SIZE OF ESTABLISHMENT : 2010</t>
  </si>
  <si>
    <t>NUMBER OF INDUSTRIAL ESTABLISHMENTS BY TYPE OF INDUSTRIES : 2008 - 2010</t>
  </si>
  <si>
    <t>NUMBER OF INDUSTRIAL ESTABLISHMENTS, CAPITAL AND EMPLOYEES BY DISTRICT : 2010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</si>
  <si>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</si>
  <si>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</si>
  <si>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</si>
  <si>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</si>
  <si>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</si>
  <si>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</si>
  <si>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</si>
  <si>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</si>
  <si>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</si>
  <si>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</si>
  <si>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    ทรายแก้ว</t>
  </si>
  <si>
    <t xml:space="preserve">     หินอุตสาหกรรมก่อสร้าง</t>
  </si>
  <si>
    <t xml:space="preserve">     ทรายแก้วและดินขาว</t>
  </si>
  <si>
    <t>Source:  Chanthaburi Provincial  Industrial Office</t>
  </si>
  <si>
    <t xml:space="preserve">     Silica sand</t>
  </si>
  <si>
    <t xml:space="preserve">     Limestone and Grayvac for industries</t>
  </si>
  <si>
    <t xml:space="preserve">     Silica sand and Kaolin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</si>
  <si>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</si>
  <si>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</si>
  <si>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</si>
  <si>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</si>
  <si>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</si>
  <si>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</si>
  <si>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</si>
  <si>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Kaeng Hang Maeu District</t>
  </si>
  <si>
    <t xml:space="preserve">  Na Yai Am District</t>
  </si>
  <si>
    <t xml:space="preserve">  Khao Khitchakut  District</t>
  </si>
  <si>
    <t>-</t>
  </si>
  <si>
    <t>ตาราง     1.1  จำนวนผู้ที่ได้รับอนุมัติให้ก่อสร้าง จำนวนสิ่งก่อสร้างและพื้นที่ก่อสร้างอาคารโรงเรือน จำแนกตามเขตการปกครอง จังหวัดจันทบุรี พ.ศ. 2553</t>
  </si>
  <si>
    <t>TABLE 1.1  NUMBER OF PERMITS, NUMBER AND AREA OF BUILDING CONSTRUCTION BY TYPE OF BUILDING, CHANTHABURI PROVINCE: 2010</t>
  </si>
  <si>
    <t xml:space="preserve">                เขตเทศบาล Municipal areas                          </t>
  </si>
  <si>
    <t xml:space="preserve">                    นอกเขตเทศบาล Non-municipal Areas               </t>
  </si>
  <si>
    <t xml:space="preserve">                                                             </t>
  </si>
  <si>
    <t xml:space="preserve"> ก่อสร้างใหม่ New construction   </t>
  </si>
  <si>
    <t>ต่อเติมดัดแปลง Addition, alteration</t>
  </si>
  <si>
    <t>วัตถุประสงค์ และชนิดของอาคาร</t>
  </si>
  <si>
    <t xml:space="preserve"> จำนวนที่อนุมัติ </t>
  </si>
  <si>
    <t>Objective and type of building</t>
  </si>
  <si>
    <t xml:space="preserve">Permitted Number </t>
  </si>
  <si>
    <t xml:space="preserve">   (ตร.ม.)     </t>
  </si>
  <si>
    <t xml:space="preserve"> Permitted Number </t>
  </si>
  <si>
    <t xml:space="preserve">     (ตร.ม.)   </t>
  </si>
  <si>
    <t xml:space="preserve">    (ตร.ม.)    </t>
  </si>
  <si>
    <t xml:space="preserve">  ราย  </t>
  </si>
  <si>
    <t xml:space="preserve">  หลัง   </t>
  </si>
  <si>
    <t xml:space="preserve">Person </t>
  </si>
  <si>
    <t xml:space="preserve">   Unit  </t>
  </si>
  <si>
    <t xml:space="preserve">  area (sq.m.) </t>
  </si>
  <si>
    <t xml:space="preserve">  Unit   </t>
  </si>
  <si>
    <t xml:space="preserve">เพื่ออยู่อาศัย                                              </t>
  </si>
  <si>
    <t>Residential Building</t>
  </si>
  <si>
    <t xml:space="preserve">   บ้านเดี่ยว                                               </t>
  </si>
  <si>
    <t xml:space="preserve">  Detached House</t>
  </si>
  <si>
    <t xml:space="preserve">      ไม้                                                   </t>
  </si>
  <si>
    <t xml:space="preserve">      Wood House</t>
  </si>
  <si>
    <t xml:space="preserve">      คอนกรีต                                               </t>
  </si>
  <si>
    <t xml:space="preserve">       Concrete House</t>
  </si>
  <si>
    <t xml:space="preserve">      ครึ่งตึก ครึ่งไม้                                     </t>
  </si>
  <si>
    <t xml:space="preserve">       Wood and Brick House</t>
  </si>
  <si>
    <t xml:space="preserve">   บ้านแฝด                                                  </t>
  </si>
  <si>
    <t xml:space="preserve">  TwinHouse</t>
  </si>
  <si>
    <t xml:space="preserve">   บ้านแถว(ทาวน์เฮ้าส์)                                     </t>
  </si>
  <si>
    <t xml:space="preserve">  Townhouse</t>
  </si>
  <si>
    <t xml:space="preserve">   ตึกแถวพักอาศัย                                           </t>
  </si>
  <si>
    <t xml:space="preserve">  Rowhouse</t>
  </si>
  <si>
    <t xml:space="preserve">  อาคารอยู่อาศัยรวม(แฟลต/อพาร์ทเม้นท์/หอพัก)                </t>
  </si>
  <si>
    <t>Residential (Flat/Apartment/Dormitcry)</t>
  </si>
  <si>
    <t xml:space="preserve">     ต่ำกว่า 6 ชั้น:</t>
  </si>
  <si>
    <t xml:space="preserve">พื้นที่ 2,000-9,999 ตร.ม.            </t>
  </si>
  <si>
    <t xml:space="preserve">    Lower Than 6 Floors: </t>
  </si>
  <si>
    <t>Area 2,000-9,999 sq.m.</t>
  </si>
  <si>
    <t xml:space="preserve">เพื่อการพาณิชย์(ตึกแถว/อาคาร/ภัตตาคาร)                      </t>
  </si>
  <si>
    <t>Commercial Building (Rowhouse/Building/Restaurants)</t>
  </si>
  <si>
    <t xml:space="preserve">     สูง 1-3 ชั้น:</t>
  </si>
  <si>
    <t xml:space="preserve">พื้นที่น้อยกว่า 2,000 ตร.ม.          </t>
  </si>
  <si>
    <t xml:space="preserve">    1-3 floors:</t>
  </si>
  <si>
    <t>Area less than 2,000 sq.m.</t>
  </si>
  <si>
    <t xml:space="preserve">     สูงกว่า 3 ชั้น:</t>
  </si>
  <si>
    <t xml:space="preserve">    More than 3 floors:</t>
  </si>
  <si>
    <t xml:space="preserve">โรงแรม                                                      </t>
  </si>
  <si>
    <t xml:space="preserve">เพื่อการอุตสาหกรรมและโรงงาน                                 </t>
  </si>
  <si>
    <t>Industrial and Factory Building</t>
  </si>
  <si>
    <t xml:space="preserve">เพื่อการบำบัดน้ำเสีย,ของเสีย                                </t>
  </si>
  <si>
    <t>Sewerage Building</t>
  </si>
  <si>
    <t xml:space="preserve">อาคารระบบประปาและโรงกรองน้ำ                                 </t>
  </si>
  <si>
    <t>Water Supply and Filter Plant</t>
  </si>
  <si>
    <t xml:space="preserve">เพื่อการศึกษา                                               </t>
  </si>
  <si>
    <t>Educational Building</t>
  </si>
  <si>
    <t xml:space="preserve">เพื่อการสาธารณสุข/โรงพยาบาล                                 </t>
  </si>
  <si>
    <t>Health/Hospital Building</t>
  </si>
  <si>
    <t xml:space="preserve">เพื่อการเกษตร                                               </t>
  </si>
  <si>
    <t>Agricultural Building</t>
  </si>
  <si>
    <t xml:space="preserve">เพื่อประโยชน์อื่นๆ   </t>
  </si>
  <si>
    <t xml:space="preserve">เพื่อการพาณิชย์อื่นๆ                                        </t>
  </si>
  <si>
    <t>Othere Commercial Building</t>
  </si>
  <si>
    <t xml:space="preserve">หมายเหตุ: </t>
  </si>
  <si>
    <t>ข้อมูลการก่อสร้างในพื้นที่ที่มีพระราชกฤษฎีกาให้ใช้พระราชบัญญัติควบคุมอาคาร พ.ศ. 2522</t>
  </si>
  <si>
    <t xml:space="preserve">Note: </t>
  </si>
  <si>
    <t>Data of the administrative Organization those were under the Construction Control Act 1979</t>
  </si>
  <si>
    <t xml:space="preserve">ที่มา: </t>
  </si>
  <si>
    <t>รายงานการประมวลข้อมูลพื้นที่การก่อสร้าง พ.ศ. 2553  สำนักงานสถิติแห่งชาติ  กระทรวงเทคโนโลยีสารสนเทศและการสื่อสาร</t>
  </si>
  <si>
    <t xml:space="preserve">Source: </t>
  </si>
  <si>
    <t>The 2010 Construction Area, National Statistical Office, Ministry of Information and Communication Technology</t>
  </si>
  <si>
    <t>กลุ่มคลังข้อมูลสถิติ</t>
  </si>
  <si>
    <t>ตาราง     2.1  จำนวนผู้ที่ได้รับอนุมัติให้ก่อสร้าง จำนวนสิ่งก่อสร้าง และพื้นที่ก่อสร้างของสิ่งก่อสร้างที่มิใช่อาคารโรงเรือน จำแนกตามชนิดของสิ่งก่อสร้าง และเขตการปกครอง จังหวัดจันทบุรี พ.ศ. 2553</t>
  </si>
  <si>
    <t>TABLE 2.1  NUMBER OF PERMITS, NUMBER AND AREA OF CIVIL ENGINEERING CONSTRUCTION BY TYPE OF CONSTRUCTION AND AREA, CHANTHABURI PROVINCE: 2010</t>
  </si>
  <si>
    <t xml:space="preserve">                 เขตเทศบาล Municipal areas                         </t>
  </si>
  <si>
    <t xml:space="preserve">                    นอกเขตเทศบาล Non-municipal areas               </t>
  </si>
  <si>
    <t xml:space="preserve">                                        </t>
  </si>
  <si>
    <t xml:space="preserve">  ก่อสร้างใหม่ New construction  </t>
  </si>
  <si>
    <t xml:space="preserve">  จำนวนที่อนุมัติ  </t>
  </si>
  <si>
    <t xml:space="preserve">  Permitted Number </t>
  </si>
  <si>
    <t xml:space="preserve">  Peritted Number  </t>
  </si>
  <si>
    <t xml:space="preserve">  ราย   </t>
  </si>
  <si>
    <t xml:space="preserve">   แห่ง   </t>
  </si>
  <si>
    <t xml:space="preserve"> Person </t>
  </si>
  <si>
    <t xml:space="preserve">   Unit   </t>
  </si>
  <si>
    <t xml:space="preserve">        </t>
  </si>
  <si>
    <t xml:space="preserve">          </t>
  </si>
  <si>
    <t xml:space="preserve">  รวม (ความยาวเป็น ม.)                  </t>
  </si>
  <si>
    <t xml:space="preserve">รั้ว/กำแพง                         </t>
  </si>
  <si>
    <t>Fence/Wall</t>
  </si>
  <si>
    <t xml:space="preserve">ท่อ/ทางระบายน้ำ                    </t>
  </si>
  <si>
    <t>Water Drain</t>
  </si>
  <si>
    <t xml:space="preserve">อื่น ๆ                             </t>
  </si>
  <si>
    <t xml:space="preserve">  รวม (พื้นที่เป็น ตร.ม.)               </t>
  </si>
  <si>
    <t xml:space="preserve">ปั๊มน้ำมัน                         </t>
  </si>
  <si>
    <t>Petrol Station</t>
  </si>
  <si>
    <t xml:space="preserve">สนามกีฬา                           </t>
  </si>
  <si>
    <t>Sport Ground</t>
  </si>
  <si>
    <t>จำนวนผู้ที่ได้รับอนุมัติให้ก่อสร้าง จำนวนสิ่งก่อสร้าง และพื้นที่ก่อสร้างอาคารโรงเรือน จำแนกตามเขตการปกครอง และชนิดของอาคาร พ.ศ.2553</t>
  </si>
  <si>
    <t>NUMBER OF PERMITS, NUMBER AND AREA OF BUILDING CONSTRUCTION BY AREA AND TYPE OF BUILDING : 2010</t>
  </si>
  <si>
    <t>อาคารระบบประปาและโรงกรองน้ำ</t>
  </si>
  <si>
    <t xml:space="preserve">    ที่มา:  รายงานการประมวลข้อมูลพื้นที่การก่อสร้าง พ.ศ.2553 สำนักงานสถิติแห่งชาติ</t>
  </si>
  <si>
    <t>Source:   Report of the 2010 Construction Area, National Statistical Office</t>
  </si>
  <si>
    <t>จำนวนผู้ที่ได้รับอนุมัติให้ก่อสร้าง จำนวนสิ่งก่อสร้าง และพื้นที่ก่อสร้างที่มิใช่อาคารโรงเรือน จำแนกตามเขตการปกครอง และชนิดของสิ่งก่อสร้าง พ.ศ.2553</t>
  </si>
  <si>
    <t>NUMBER OF PERMITS, NUMBER AND AREA OF CIVIL ENGINEERING CONSTRUCTION BY AREA  AND TYPE OF CONSTRUCTION : 2010</t>
  </si>
  <si>
    <t xml:space="preserve">    ที่มา:   รายงานการประมวลข้อมูลพื้นที่การก่อสร้าง พ.ศ.2553  สำนักงานสถิติแห่งชาติ</t>
  </si>
  <si>
    <t>Source:   Report of the 2010 Construction  Area, National Statistical Office</t>
  </si>
  <si>
    <t xml:space="preserve">สำมะโนอุตสาหกรรม พ.ศ. 2540 จังหวัดจันทบุรี : สถานประกอบการอุตสาหกรรมการผลิตที่มีคนทำงาน 10 คนขึ้นไป  </t>
  </si>
  <si>
    <t xml:space="preserve">สำมะโนอุตสาหกรรม พ.ศ. 2550 จังหวัดจันทบุรี  เฉพาะสถานประกอบการอุตสาหกรรมการผลิตที่มีคนทำงาน 11 คนขึ้นไป  </t>
  </si>
  <si>
    <t xml:space="preserve">The 1997 industrial census : Chanthaburi Provincial : manufacturing  establishments with 10 persons engaged or more. </t>
  </si>
  <si>
    <t xml:space="preserve">The 2007 industrial census : Chanthaburi Provincial : manufacturing  establishments with 10 persons engaged or more. </t>
  </si>
  <si>
    <t xml:space="preserve">    ที่มา:   สำมะโนอุตสาหกรรม พ.ศ. 2540 และ 2550 จังหวัดจันทบุรี สำนักงานสถิติแห่งชาติ</t>
  </si>
  <si>
    <t>Source:   The 1997 and 2007 Industrial census Chanthaburi Provincial, National Statistical Office</t>
  </si>
  <si>
    <t>จำนวนเหมืองแร่ จำนวนคนงาน และปริมาณแร่ที่ผลิตได้ จำแนกตามชนิดแร่  พ.ศ.2549 - 2553</t>
  </si>
  <si>
    <t>NUMBER OF ACTIVE  MINES, WORKERS EMPLOYED AND PRODUCTION BY KIND OF MINERALS : 2006 - 2010</t>
  </si>
  <si>
    <t>…</t>
  </si>
  <si>
    <r>
      <t>ปี 2539</t>
    </r>
    <r>
      <rPr>
        <vertAlign val="superscript"/>
        <sz val="14"/>
        <rFont val="AngsanaUPC"/>
        <family val="1"/>
      </rPr>
      <t>1/</t>
    </r>
  </si>
  <si>
    <r>
      <t>ปี 2549</t>
    </r>
    <r>
      <rPr>
        <vertAlign val="superscript"/>
        <sz val="14"/>
        <rFont val="AngsanaUPC"/>
        <family val="1"/>
      </rPr>
      <t>2/</t>
    </r>
  </si>
  <si>
    <t xml:space="preserve">      Note:  Industrial establshments is mean factory, building or vehicle used machinery from 5 horsepower or the equivalent 5 horsepower or employees from 7 or more people to used the machinery or not.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</si>
</sst>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_);_(* \(#,##0\);_(* &quot;-&quot;??_);_(@_)"/>
    <numFmt numFmtId="201" formatCode="_(* #,##0.0_);_(* \(#,##0.0\);_(* &quot;-&quot;??_);_(@_)"/>
    <numFmt numFmtId="202" formatCode="_-* #,##0.00_-;\-* #,##0.00_-;_-* &quot;-&quot;_-;_-@_-"/>
    <numFmt numFmtId="203" formatCode="_-* #,##0.0_-;\-* #,##0.0_-;_-* &quot;-&quot;_-;_-@_-"/>
    <numFmt numFmtId="204" formatCode="_-* #,##0.000_-;\-* #,##0.000_-;_-* &quot;-&quot;_-;_-@_-"/>
    <numFmt numFmtId="205" formatCode="#,##0.00;\-\ #,##0.00"/>
    <numFmt numFmtId="206" formatCode="#,##0.00;\-#,##0.00\ "/>
    <numFmt numFmtId="207" formatCode="#,##0.00\ ;\-\ #\ \,##0.00\ "/>
    <numFmt numFmtId="208" formatCode="#,##0.00\ ;\-\ #,##0.00\ "/>
    <numFmt numFmtId="209" formatCode="#,##0\ ;\-\ #,##0\ "/>
    <numFmt numFmtId="210" formatCode="#,##0.0\ ;\-\ #,##0.0\ "/>
    <numFmt numFmtId="211" formatCode="d\ ดดด\ bbbb"/>
    <numFmt numFmtId="212" formatCode="#,##0\ \ "/>
    <numFmt numFmtId="213" formatCode="#,##0.0\ \ "/>
    <numFmt numFmtId="214" formatCode="_-* #,##0.0000_-;\-* #,##0.0000_-;_-* &quot;-&quot;_-;_-@_-"/>
    <numFmt numFmtId="215" formatCode="_-* #,##0.00000_-;\-* #,##0.00000_-;_-* &quot;-&quot;_-;_-@_-"/>
    <numFmt numFmtId="216" formatCode="_-* #,##0.000000_-;\-* #,##0.000000_-;_-* &quot;-&quot;_-;_-@_-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#,##0.00_ ;\-#,##0.00\ "/>
    <numFmt numFmtId="223" formatCode="#,##0.0"/>
    <numFmt numFmtId="224" formatCode="_-* #,##0.0_-;\-* #,##0.0_-;_-* &quot;-&quot;?_-;_-@_-"/>
    <numFmt numFmtId="225" formatCode="_-* #,##0.000_-;\-* #,##0.000_-;_-* &quot;-&quot;??_-;_-@_-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</numFmts>
  <fonts count="59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sz val="8"/>
      <name val="Cordia New"/>
      <family val="2"/>
    </font>
    <font>
      <b/>
      <sz val="12"/>
      <name val="AngsanaUPC"/>
      <family val="1"/>
    </font>
    <font>
      <b/>
      <sz val="15"/>
      <name val="AngsanaUPC"/>
      <family val="1"/>
    </font>
    <font>
      <b/>
      <sz val="15"/>
      <name val="Angsana New"/>
      <family val="1"/>
    </font>
    <font>
      <sz val="15"/>
      <name val="Cordia New"/>
      <family val="2"/>
    </font>
    <font>
      <sz val="15"/>
      <name val="Angsana New"/>
      <family val="1"/>
    </font>
    <font>
      <sz val="14"/>
      <color indexed="12"/>
      <name val="Angsana New"/>
      <family val="1"/>
    </font>
    <font>
      <sz val="15"/>
      <name val="AngsanaUPC"/>
      <family val="1"/>
    </font>
    <font>
      <vertAlign val="superscript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AngsanaUPC"/>
      <family val="1"/>
    </font>
    <font>
      <sz val="13"/>
      <color indexed="9"/>
      <name val="AngsanaUPC"/>
      <family val="1"/>
    </font>
    <font>
      <b/>
      <sz val="14"/>
      <color indexed="9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b/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AngsanaUPC"/>
      <family val="1"/>
    </font>
    <font>
      <sz val="13"/>
      <color theme="0"/>
      <name val="AngsanaUPC"/>
      <family val="1"/>
    </font>
    <font>
      <b/>
      <sz val="14"/>
      <color theme="0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9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10" fontId="3" fillId="0" borderId="15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210" fontId="1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/>
    </xf>
    <xf numFmtId="41" fontId="56" fillId="0" borderId="15" xfId="0" applyNumberFormat="1" applyFont="1" applyBorder="1" applyAlignment="1">
      <alignment/>
    </xf>
    <xf numFmtId="210" fontId="56" fillId="0" borderId="15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1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203" fontId="1" fillId="0" borderId="13" xfId="0" applyNumberFormat="1" applyFont="1" applyBorder="1" applyAlignment="1">
      <alignment horizontal="right"/>
    </xf>
    <xf numFmtId="203" fontId="1" fillId="0" borderId="13" xfId="0" applyNumberFormat="1" applyFont="1" applyBorder="1" applyAlignment="1">
      <alignment/>
    </xf>
    <xf numFmtId="203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shrinkToFit="1"/>
    </xf>
    <xf numFmtId="210" fontId="3" fillId="0" borderId="13" xfId="0" applyNumberFormat="1" applyFont="1" applyBorder="1" applyAlignment="1">
      <alignment/>
    </xf>
    <xf numFmtId="210" fontId="1" fillId="0" borderId="13" xfId="0" applyNumberFormat="1" applyFont="1" applyBorder="1" applyAlignment="1">
      <alignment/>
    </xf>
    <xf numFmtId="210" fontId="56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38" applyFont="1">
      <alignment/>
      <protection/>
    </xf>
    <xf numFmtId="41" fontId="9" fillId="0" borderId="0" xfId="38" applyNumberFormat="1" applyFont="1" applyAlignment="1">
      <alignment horizontal="right"/>
      <protection/>
    </xf>
    <xf numFmtId="0" fontId="9" fillId="0" borderId="0" xfId="38" applyFont="1" applyAlignment="1">
      <alignment horizontal="right"/>
      <protection/>
    </xf>
    <xf numFmtId="0" fontId="10" fillId="0" borderId="19" xfId="38" applyFont="1" applyBorder="1">
      <alignment/>
      <protection/>
    </xf>
    <xf numFmtId="0" fontId="10" fillId="0" borderId="20" xfId="38" applyFont="1" applyBorder="1">
      <alignment/>
      <protection/>
    </xf>
    <xf numFmtId="0" fontId="10" fillId="0" borderId="0" xfId="38" applyFont="1">
      <alignment/>
      <protection/>
    </xf>
    <xf numFmtId="0" fontId="10" fillId="0" borderId="13" xfId="38" applyFont="1" applyBorder="1">
      <alignment/>
      <protection/>
    </xf>
    <xf numFmtId="0" fontId="10" fillId="0" borderId="11" xfId="38" applyFont="1" applyBorder="1">
      <alignment/>
      <protection/>
    </xf>
    <xf numFmtId="0" fontId="10" fillId="0" borderId="13" xfId="38" applyFont="1" applyBorder="1" applyAlignment="1">
      <alignment horizontal="center"/>
      <protection/>
    </xf>
    <xf numFmtId="0" fontId="10" fillId="0" borderId="11" xfId="38" applyFont="1" applyBorder="1" applyAlignment="1">
      <alignment horizontal="center"/>
      <protection/>
    </xf>
    <xf numFmtId="41" fontId="10" fillId="0" borderId="19" xfId="38" applyNumberFormat="1" applyFont="1" applyBorder="1" applyAlignment="1">
      <alignment horizontal="center"/>
      <protection/>
    </xf>
    <xf numFmtId="41" fontId="10" fillId="0" borderId="18" xfId="38" applyNumberFormat="1" applyFont="1" applyBorder="1" applyAlignment="1">
      <alignment horizontal="center"/>
      <protection/>
    </xf>
    <xf numFmtId="41" fontId="10" fillId="0" borderId="14" xfId="38" applyNumberFormat="1" applyFont="1" applyBorder="1" applyAlignment="1">
      <alignment horizontal="center"/>
      <protection/>
    </xf>
    <xf numFmtId="41" fontId="10" fillId="0" borderId="13" xfId="38" applyNumberFormat="1" applyFont="1" applyBorder="1" applyAlignment="1">
      <alignment horizontal="center"/>
      <protection/>
    </xf>
    <xf numFmtId="41" fontId="10" fillId="0" borderId="15" xfId="38" applyNumberFormat="1" applyFont="1" applyBorder="1" applyAlignment="1">
      <alignment horizontal="center"/>
      <protection/>
    </xf>
    <xf numFmtId="0" fontId="10" fillId="0" borderId="14" xfId="38" applyFont="1" applyBorder="1">
      <alignment/>
      <protection/>
    </xf>
    <xf numFmtId="0" fontId="10" fillId="0" borderId="12" xfId="38" applyFont="1" applyBorder="1">
      <alignment/>
      <protection/>
    </xf>
    <xf numFmtId="41" fontId="10" fillId="0" borderId="16" xfId="38" applyNumberFormat="1" applyFont="1" applyBorder="1" applyAlignment="1">
      <alignment horizontal="center"/>
      <protection/>
    </xf>
    <xf numFmtId="41" fontId="10" fillId="0" borderId="15" xfId="38" applyNumberFormat="1" applyFont="1" applyFill="1" applyBorder="1" applyAlignment="1">
      <alignment horizontal="right"/>
      <protection/>
    </xf>
    <xf numFmtId="0" fontId="12" fillId="0" borderId="0" xfId="38" applyFont="1">
      <alignment/>
      <protection/>
    </xf>
    <xf numFmtId="0" fontId="12" fillId="33" borderId="13" xfId="38" applyFont="1" applyFill="1" applyBorder="1" applyAlignment="1">
      <alignment horizontal="left"/>
      <protection/>
    </xf>
    <xf numFmtId="0" fontId="13" fillId="33" borderId="0" xfId="38" applyFont="1" applyFill="1" applyBorder="1">
      <alignment/>
      <protection/>
    </xf>
    <xf numFmtId="41" fontId="12" fillId="0" borderId="15" xfId="38" applyNumberFormat="1" applyFont="1" applyFill="1" applyBorder="1" applyAlignment="1">
      <alignment horizontal="right"/>
      <protection/>
    </xf>
    <xf numFmtId="0" fontId="12" fillId="0" borderId="0" xfId="38" applyFont="1" applyBorder="1" applyAlignment="1">
      <alignment horizontal="left" indent="1"/>
      <protection/>
    </xf>
    <xf numFmtId="0" fontId="13" fillId="0" borderId="11" xfId="38" applyFont="1" applyFill="1" applyBorder="1">
      <alignment/>
      <protection/>
    </xf>
    <xf numFmtId="0" fontId="12" fillId="33" borderId="13" xfId="38" applyFont="1" applyFill="1" applyBorder="1" applyAlignment="1">
      <alignment horizontal="left" indent="1"/>
      <protection/>
    </xf>
    <xf numFmtId="0" fontId="12" fillId="0" borderId="0" xfId="38" applyFont="1" applyBorder="1" applyAlignment="1">
      <alignment horizontal="left" indent="2"/>
      <protection/>
    </xf>
    <xf numFmtId="0" fontId="12" fillId="33" borderId="13" xfId="38" applyFont="1" applyFill="1" applyBorder="1" applyAlignment="1">
      <alignment horizontal="left" indent="2"/>
      <protection/>
    </xf>
    <xf numFmtId="0" fontId="13" fillId="33" borderId="0" xfId="38" applyFont="1" applyFill="1" applyBorder="1" applyAlignment="1">
      <alignment horizontal="left" indent="1"/>
      <protection/>
    </xf>
    <xf numFmtId="0" fontId="12" fillId="33" borderId="0" xfId="38" applyFont="1" applyFill="1" applyBorder="1" applyAlignment="1">
      <alignment horizontal="left"/>
      <protection/>
    </xf>
    <xf numFmtId="0" fontId="12" fillId="0" borderId="0" xfId="38" applyFont="1" applyBorder="1" applyAlignment="1">
      <alignment horizontal="left" indent="3"/>
      <protection/>
    </xf>
    <xf numFmtId="0" fontId="12" fillId="0" borderId="11" xfId="38" applyFont="1" applyBorder="1" applyAlignment="1">
      <alignment horizontal="left"/>
      <protection/>
    </xf>
    <xf numFmtId="0" fontId="13" fillId="33" borderId="13" xfId="38" applyFont="1" applyFill="1" applyBorder="1" applyAlignment="1">
      <alignment horizontal="left" indent="2"/>
      <protection/>
    </xf>
    <xf numFmtId="0" fontId="12" fillId="0" borderId="0" xfId="38" applyFont="1" applyBorder="1" applyAlignment="1">
      <alignment horizontal="left"/>
      <protection/>
    </xf>
    <xf numFmtId="0" fontId="12" fillId="0" borderId="13" xfId="38" applyFont="1" applyFill="1" applyBorder="1" applyAlignment="1">
      <alignment horizontal="left"/>
      <protection/>
    </xf>
    <xf numFmtId="0" fontId="13" fillId="0" borderId="0" xfId="38" applyFont="1" applyFill="1" applyBorder="1">
      <alignment/>
      <protection/>
    </xf>
    <xf numFmtId="0" fontId="12" fillId="0" borderId="13" xfId="38" applyFont="1" applyBorder="1" applyAlignment="1">
      <alignment horizontal="left"/>
      <protection/>
    </xf>
    <xf numFmtId="0" fontId="12" fillId="0" borderId="14" xfId="38" applyFont="1" applyBorder="1">
      <alignment/>
      <protection/>
    </xf>
    <xf numFmtId="0" fontId="12" fillId="0" borderId="12" xfId="38" applyFont="1" applyBorder="1">
      <alignment/>
      <protection/>
    </xf>
    <xf numFmtId="41" fontId="12" fillId="0" borderId="16" xfId="38" applyNumberFormat="1" applyFont="1" applyBorder="1" applyAlignment="1">
      <alignment horizontal="right"/>
      <protection/>
    </xf>
    <xf numFmtId="0" fontId="12" fillId="0" borderId="0" xfId="38" applyFont="1" applyBorder="1">
      <alignment/>
      <protection/>
    </xf>
    <xf numFmtId="41" fontId="12" fillId="0" borderId="0" xfId="38" applyNumberFormat="1" applyFont="1" applyBorder="1" applyAlignment="1">
      <alignment horizontal="right"/>
      <protection/>
    </xf>
    <xf numFmtId="0" fontId="14" fillId="0" borderId="0" xfId="38" applyFont="1" applyBorder="1" applyAlignment="1">
      <alignment horizontal="right"/>
      <protection/>
    </xf>
    <xf numFmtId="0" fontId="14" fillId="0" borderId="0" xfId="38" applyFont="1" applyBorder="1">
      <alignment/>
      <protection/>
    </xf>
    <xf numFmtId="41" fontId="12" fillId="0" borderId="0" xfId="38" applyNumberFormat="1" applyFont="1" applyAlignment="1">
      <alignment horizontal="right"/>
      <protection/>
    </xf>
    <xf numFmtId="211" fontId="14" fillId="0" borderId="0" xfId="38" applyNumberFormat="1" applyFont="1" applyAlignment="1" applyProtection="1">
      <alignment horizontal="right"/>
      <protection/>
    </xf>
    <xf numFmtId="0" fontId="14" fillId="0" borderId="0" xfId="38" applyFont="1" applyAlignment="1">
      <alignment horizontal="right"/>
      <protection/>
    </xf>
    <xf numFmtId="41" fontId="3" fillId="0" borderId="15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0" fillId="0" borderId="0" xfId="38" applyNumberFormat="1" applyFont="1" applyAlignment="1">
      <alignment horizontal="right"/>
      <protection/>
    </xf>
    <xf numFmtId="0" fontId="10" fillId="0" borderId="18" xfId="38" applyFont="1" applyBorder="1">
      <alignment/>
      <protection/>
    </xf>
    <xf numFmtId="0" fontId="10" fillId="0" borderId="0" xfId="38" applyFont="1" applyBorder="1">
      <alignment/>
      <protection/>
    </xf>
    <xf numFmtId="0" fontId="10" fillId="0" borderId="15" xfId="38" applyFont="1" applyBorder="1">
      <alignment/>
      <protection/>
    </xf>
    <xf numFmtId="0" fontId="10" fillId="0" borderId="15" xfId="38" applyFont="1" applyBorder="1" applyAlignment="1">
      <alignment horizontal="center"/>
      <protection/>
    </xf>
    <xf numFmtId="41" fontId="10" fillId="0" borderId="14" xfId="38" applyNumberFormat="1" applyFont="1" applyBorder="1" applyAlignment="1">
      <alignment horizontal="right"/>
      <protection/>
    </xf>
    <xf numFmtId="41" fontId="10" fillId="0" borderId="12" xfId="38" applyNumberFormat="1" applyFont="1" applyBorder="1" applyAlignment="1">
      <alignment horizontal="right"/>
      <protection/>
    </xf>
    <xf numFmtId="0" fontId="10" fillId="0" borderId="0" xfId="38" applyFont="1" applyBorder="1" applyAlignment="1">
      <alignment/>
      <protection/>
    </xf>
    <xf numFmtId="41" fontId="10" fillId="0" borderId="13" xfId="38" applyNumberFormat="1" applyFont="1" applyBorder="1" applyAlignment="1">
      <alignment horizontal="right"/>
      <protection/>
    </xf>
    <xf numFmtId="41" fontId="10" fillId="0" borderId="15" xfId="38" applyNumberFormat="1" applyFont="1" applyBorder="1" applyAlignment="1">
      <alignment horizontal="right"/>
      <protection/>
    </xf>
    <xf numFmtId="0" fontId="10" fillId="0" borderId="16" xfId="38" applyFont="1" applyBorder="1">
      <alignment/>
      <protection/>
    </xf>
    <xf numFmtId="41" fontId="10" fillId="0" borderId="16" xfId="38" applyNumberFormat="1" applyFont="1" applyBorder="1" applyAlignment="1">
      <alignment horizontal="right"/>
      <protection/>
    </xf>
    <xf numFmtId="0" fontId="10" fillId="0" borderId="15" xfId="38" applyFont="1" applyBorder="1" applyAlignment="1">
      <alignment horizontal="left" indent="2"/>
      <protection/>
    </xf>
    <xf numFmtId="0" fontId="12" fillId="0" borderId="15" xfId="38" applyFont="1" applyBorder="1" applyAlignment="1">
      <alignment horizontal="left" indent="3"/>
      <protection/>
    </xf>
    <xf numFmtId="41" fontId="12" fillId="0" borderId="15" xfId="35" applyNumberFormat="1" applyFont="1" applyBorder="1" applyAlignment="1">
      <alignment horizontal="right"/>
    </xf>
    <xf numFmtId="0" fontId="12" fillId="0" borderId="16" xfId="38" applyFont="1" applyBorder="1">
      <alignment/>
      <protection/>
    </xf>
    <xf numFmtId="0" fontId="10" fillId="33" borderId="15" xfId="38" applyFont="1" applyFill="1" applyBorder="1" applyAlignment="1">
      <alignment horizontal="left" indent="1"/>
      <protection/>
    </xf>
    <xf numFmtId="0" fontId="12" fillId="33" borderId="15" xfId="38" applyFont="1" applyFill="1" applyBorder="1" applyAlignment="1">
      <alignment horizontal="left" indent="3"/>
      <protection/>
    </xf>
    <xf numFmtId="41" fontId="1" fillId="0" borderId="16" xfId="0" applyNumberFormat="1" applyFont="1" applyBorder="1" applyAlignment="1">
      <alignment/>
    </xf>
    <xf numFmtId="41" fontId="12" fillId="0" borderId="15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41" fontId="57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1" fontId="3" fillId="0" borderId="15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41" fontId="1" fillId="0" borderId="15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203" fontId="1" fillId="0" borderId="14" xfId="0" applyNumberFormat="1" applyFont="1" applyBorder="1" applyAlignment="1">
      <alignment vertical="top"/>
    </xf>
    <xf numFmtId="213" fontId="3" fillId="0" borderId="15" xfId="0" applyNumberFormat="1" applyFont="1" applyBorder="1" applyAlignment="1">
      <alignment vertical="top"/>
    </xf>
    <xf numFmtId="213" fontId="1" fillId="0" borderId="15" xfId="0" applyNumberFormat="1" applyFont="1" applyBorder="1" applyAlignment="1">
      <alignment vertical="top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222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41" fontId="3" fillId="0" borderId="13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202" fontId="1" fillId="0" borderId="15" xfId="0" applyNumberFormat="1" applyFont="1" applyBorder="1" applyAlignment="1">
      <alignment/>
    </xf>
    <xf numFmtId="203" fontId="3" fillId="0" borderId="15" xfId="0" applyNumberFormat="1" applyFont="1" applyBorder="1" applyAlignment="1">
      <alignment/>
    </xf>
    <xf numFmtId="203" fontId="1" fillId="0" borderId="15" xfId="0" applyNumberFormat="1" applyFont="1" applyBorder="1" applyAlignment="1">
      <alignment/>
    </xf>
    <xf numFmtId="0" fontId="1" fillId="0" borderId="0" xfId="36" applyFont="1" applyAlignment="1">
      <alignment horizontal="center" vertical="center"/>
      <protection/>
    </xf>
    <xf numFmtId="0" fontId="1" fillId="0" borderId="0" xfId="36" applyFont="1" applyAlignment="1">
      <alignment vertical="center"/>
      <protection/>
    </xf>
    <xf numFmtId="0" fontId="1" fillId="0" borderId="0" xfId="36" applyFont="1" applyAlignment="1" quotePrefix="1">
      <alignment horizontal="center" vertical="center"/>
      <protection/>
    </xf>
    <xf numFmtId="223" fontId="3" fillId="0" borderId="0" xfId="0" applyNumberFormat="1" applyFont="1" applyAlignment="1">
      <alignment/>
    </xf>
    <xf numFmtId="223" fontId="58" fillId="0" borderId="0" xfId="0" applyNumberFormat="1" applyFont="1" applyAlignment="1">
      <alignment horizontal="right"/>
    </xf>
    <xf numFmtId="228" fontId="56" fillId="0" borderId="0" xfId="42" applyNumberFormat="1" applyFont="1" applyAlignment="1">
      <alignment/>
    </xf>
    <xf numFmtId="43" fontId="56" fillId="0" borderId="0" xfId="42" applyFont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8" fillId="0" borderId="15" xfId="0" applyNumberFormat="1" applyFont="1" applyBorder="1" applyAlignment="1">
      <alignment vertical="center"/>
    </xf>
    <xf numFmtId="210" fontId="8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210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10" fontId="5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210" fontId="2" fillId="0" borderId="16" xfId="0" applyNumberFormat="1" applyFont="1" applyBorder="1" applyAlignment="1">
      <alignment vertical="center"/>
    </xf>
    <xf numFmtId="210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34" borderId="15" xfId="0" applyFont="1" applyFill="1" applyBorder="1" applyAlignment="1">
      <alignment horizontal="center" vertical="top"/>
    </xf>
    <xf numFmtId="0" fontId="1" fillId="34" borderId="15" xfId="0" applyFont="1" applyFill="1" applyBorder="1" applyAlignment="1" quotePrefix="1">
      <alignment horizontal="center" vertical="top"/>
    </xf>
    <xf numFmtId="0" fontId="1" fillId="34" borderId="16" xfId="0" applyFont="1" applyFill="1" applyBorder="1" applyAlignment="1">
      <alignment horizontal="center" vertical="top"/>
    </xf>
    <xf numFmtId="0" fontId="1" fillId="34" borderId="18" xfId="0" applyFont="1" applyFill="1" applyBorder="1" applyAlignment="1">
      <alignment horizontal="center" vertical="top"/>
    </xf>
    <xf numFmtId="0" fontId="1" fillId="34" borderId="16" xfId="0" applyFont="1" applyFill="1" applyBorder="1" applyAlignment="1" quotePrefix="1">
      <alignment horizontal="center" vertical="top"/>
    </xf>
    <xf numFmtId="41" fontId="3" fillId="0" borderId="0" xfId="0" applyNumberFormat="1" applyFon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right"/>
    </xf>
    <xf numFmtId="41" fontId="3" fillId="0" borderId="13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203" fontId="3" fillId="0" borderId="13" xfId="0" applyNumberFormat="1" applyFont="1" applyBorder="1" applyAlignment="1">
      <alignment/>
    </xf>
    <xf numFmtId="203" fontId="3" fillId="0" borderId="11" xfId="0" applyNumberFormat="1" applyFont="1" applyBorder="1" applyAlignment="1">
      <alignment/>
    </xf>
    <xf numFmtId="203" fontId="3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 quotePrefix="1">
      <alignment horizontal="center" vertical="center" shrinkToFit="1"/>
    </xf>
    <xf numFmtId="0" fontId="1" fillId="0" borderId="1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 quotePrefix="1">
      <alignment horizontal="center" vertical="center" shrinkToFit="1"/>
    </xf>
    <xf numFmtId="0" fontId="1" fillId="0" borderId="23" xfId="0" applyFont="1" applyBorder="1" applyAlignment="1" quotePrefix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" fontId="1" fillId="0" borderId="0" xfId="0" applyNumberFormat="1" applyFont="1" applyBorder="1" applyAlignment="1" quotePrefix="1">
      <alignment horizontal="center"/>
    </xf>
    <xf numFmtId="16" fontId="1" fillId="0" borderId="11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10" fillId="0" borderId="14" xfId="38" applyNumberFormat="1" applyFont="1" applyBorder="1" applyAlignment="1">
      <alignment horizontal="center"/>
      <protection/>
    </xf>
    <xf numFmtId="41" fontId="11" fillId="0" borderId="12" xfId="38" applyNumberFormat="1" applyFont="1" applyBorder="1">
      <alignment/>
      <protection/>
    </xf>
    <xf numFmtId="0" fontId="10" fillId="0" borderId="19" xfId="38" applyFont="1" applyBorder="1" applyAlignment="1">
      <alignment horizontal="center"/>
      <protection/>
    </xf>
    <xf numFmtId="0" fontId="10" fillId="0" borderId="20" xfId="38" applyFont="1" applyBorder="1" applyAlignment="1">
      <alignment horizontal="center"/>
      <protection/>
    </xf>
    <xf numFmtId="0" fontId="10" fillId="0" borderId="19" xfId="38" applyFont="1" applyBorder="1" applyAlignment="1">
      <alignment horizontal="center" vertical="center"/>
      <protection/>
    </xf>
    <xf numFmtId="0" fontId="10" fillId="0" borderId="20" xfId="38" applyFont="1" applyBorder="1" applyAlignment="1">
      <alignment horizontal="center" vertical="center"/>
      <protection/>
    </xf>
    <xf numFmtId="0" fontId="10" fillId="0" borderId="13" xfId="38" applyFont="1" applyBorder="1" applyAlignment="1">
      <alignment horizontal="center"/>
      <protection/>
    </xf>
    <xf numFmtId="0" fontId="10" fillId="0" borderId="11" xfId="38" applyFont="1" applyBorder="1" applyAlignment="1">
      <alignment horizontal="center"/>
      <protection/>
    </xf>
    <xf numFmtId="41" fontId="10" fillId="0" borderId="19" xfId="38" applyNumberFormat="1" applyFont="1" applyBorder="1" applyAlignment="1">
      <alignment horizontal="center"/>
      <protection/>
    </xf>
    <xf numFmtId="41" fontId="11" fillId="0" borderId="20" xfId="38" applyNumberFormat="1" applyFont="1" applyBorder="1">
      <alignment/>
      <protection/>
    </xf>
    <xf numFmtId="41" fontId="10" fillId="0" borderId="21" xfId="38" applyNumberFormat="1" applyFont="1" applyBorder="1" applyAlignment="1">
      <alignment horizontal="center"/>
      <protection/>
    </xf>
    <xf numFmtId="41" fontId="11" fillId="0" borderId="23" xfId="38" applyNumberFormat="1" applyFont="1" applyBorder="1">
      <alignment/>
      <protection/>
    </xf>
    <xf numFmtId="41" fontId="11" fillId="0" borderId="22" xfId="38" applyNumberFormat="1" applyFont="1" applyBorder="1">
      <alignment/>
      <protection/>
    </xf>
    <xf numFmtId="41" fontId="10" fillId="0" borderId="23" xfId="38" applyNumberFormat="1" applyFont="1" applyBorder="1" applyAlignment="1">
      <alignment horizontal="center"/>
      <protection/>
    </xf>
    <xf numFmtId="41" fontId="10" fillId="0" borderId="22" xfId="38" applyNumberFormat="1" applyFont="1" applyBorder="1" applyAlignment="1">
      <alignment horizontal="center"/>
      <protection/>
    </xf>
    <xf numFmtId="41" fontId="10" fillId="0" borderId="17" xfId="38" applyNumberFormat="1" applyFont="1" applyBorder="1" applyAlignment="1">
      <alignment horizontal="center"/>
      <protection/>
    </xf>
    <xf numFmtId="41" fontId="10" fillId="0" borderId="13" xfId="38" applyNumberFormat="1" applyFont="1" applyBorder="1" applyAlignment="1">
      <alignment horizontal="center"/>
      <protection/>
    </xf>
    <xf numFmtId="41" fontId="10" fillId="0" borderId="0" xfId="38" applyNumberFormat="1" applyFont="1" applyBorder="1" applyAlignment="1">
      <alignment horizontal="center"/>
      <protection/>
    </xf>
    <xf numFmtId="41" fontId="10" fillId="0" borderId="10" xfId="38" applyNumberFormat="1" applyFont="1" applyBorder="1" applyAlignment="1">
      <alignment horizontal="center"/>
      <protection/>
    </xf>
    <xf numFmtId="41" fontId="10" fillId="0" borderId="12" xfId="38" applyNumberFormat="1" applyFont="1" applyBorder="1" applyAlignment="1">
      <alignment horizontal="center"/>
      <protection/>
    </xf>
    <xf numFmtId="41" fontId="10" fillId="0" borderId="21" xfId="38" applyNumberFormat="1" applyFont="1" applyBorder="1" applyAlignment="1" applyProtection="1">
      <alignment horizontal="center"/>
      <protection locked="0"/>
    </xf>
    <xf numFmtId="41" fontId="10" fillId="0" borderId="23" xfId="38" applyNumberFormat="1" applyFont="1" applyBorder="1" applyAlignment="1" applyProtection="1">
      <alignment horizontal="center"/>
      <protection locked="0"/>
    </xf>
    <xf numFmtId="41" fontId="10" fillId="0" borderId="22" xfId="38" applyNumberFormat="1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9525</xdr:rowOff>
    </xdr:from>
    <xdr:to>
      <xdr:col>11</xdr:col>
      <xdr:colOff>0</xdr:colOff>
      <xdr:row>35</xdr:row>
      <xdr:rowOff>9525</xdr:rowOff>
    </xdr:to>
    <xdr:grpSp>
      <xdr:nvGrpSpPr>
        <xdr:cNvPr id="1" name="Group 4"/>
        <xdr:cNvGrpSpPr>
          <a:grpSpLocks/>
        </xdr:cNvGrpSpPr>
      </xdr:nvGrpSpPr>
      <xdr:grpSpPr>
        <a:xfrm rot="10797528">
          <a:off x="9858375" y="9525"/>
          <a:ext cx="266700" cy="6686550"/>
          <a:chOff x="636" y="6"/>
          <a:chExt cx="25" cy="50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9</xdr:col>
      <xdr:colOff>123825</xdr:colOff>
      <xdr:row>21</xdr:row>
      <xdr:rowOff>85725</xdr:rowOff>
    </xdr:from>
    <xdr:to>
      <xdr:col>10</xdr:col>
      <xdr:colOff>247650</xdr:colOff>
      <xdr:row>33</xdr:row>
      <xdr:rowOff>85725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820275" y="3962400"/>
          <a:ext cx="27622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10</xdr:col>
      <xdr:colOff>19050</xdr:colOff>
      <xdr:row>33</xdr:row>
      <xdr:rowOff>76200</xdr:rowOff>
    </xdr:from>
    <xdr:to>
      <xdr:col>10</xdr:col>
      <xdr:colOff>247650</xdr:colOff>
      <xdr:row>34</xdr:row>
      <xdr:rowOff>209550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867900" y="6305550"/>
          <a:ext cx="228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0</xdr:row>
      <xdr:rowOff>0</xdr:rowOff>
    </xdr:from>
    <xdr:to>
      <xdr:col>18</xdr:col>
      <xdr:colOff>123825</xdr:colOff>
      <xdr:row>0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58375" y="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266700</xdr:colOff>
      <xdr:row>27</xdr:row>
      <xdr:rowOff>219075</xdr:rowOff>
    </xdr:to>
    <xdr:grpSp>
      <xdr:nvGrpSpPr>
        <xdr:cNvPr id="2" name="Group 5"/>
        <xdr:cNvGrpSpPr>
          <a:grpSpLocks/>
        </xdr:cNvGrpSpPr>
      </xdr:nvGrpSpPr>
      <xdr:grpSpPr>
        <a:xfrm rot="21597528">
          <a:off x="9858375" y="0"/>
          <a:ext cx="266700" cy="6743700"/>
          <a:chOff x="636" y="7"/>
          <a:chExt cx="25" cy="502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637" y="8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0</xdr:row>
      <xdr:rowOff>9525</xdr:rowOff>
    </xdr:from>
    <xdr:to>
      <xdr:col>19</xdr:col>
      <xdr:colOff>247650</xdr:colOff>
      <xdr:row>1</xdr:row>
      <xdr:rowOff>123825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896475" y="9525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twoCellAnchor>
  <xdr:twoCellAnchor>
    <xdr:from>
      <xdr:col>18</xdr:col>
      <xdr:colOff>114300</xdr:colOff>
      <xdr:row>1</xdr:row>
      <xdr:rowOff>95250</xdr:rowOff>
    </xdr:from>
    <xdr:to>
      <xdr:col>19</xdr:col>
      <xdr:colOff>238125</xdr:colOff>
      <xdr:row>8</xdr:row>
      <xdr:rowOff>38100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848850" y="361950"/>
          <a:ext cx="2476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40</xdr:row>
      <xdr:rowOff>142875</xdr:rowOff>
    </xdr:from>
    <xdr:to>
      <xdr:col>17</xdr:col>
      <xdr:colOff>9525</xdr:colOff>
      <xdr:row>42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867900" y="6819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18</xdr:col>
      <xdr:colOff>9525</xdr:colOff>
      <xdr:row>39</xdr:row>
      <xdr:rowOff>228600</xdr:rowOff>
    </xdr:to>
    <xdr:grpSp>
      <xdr:nvGrpSpPr>
        <xdr:cNvPr id="2" name="Group 3"/>
        <xdr:cNvGrpSpPr>
          <a:grpSpLocks/>
        </xdr:cNvGrpSpPr>
      </xdr:nvGrpSpPr>
      <xdr:grpSpPr>
        <a:xfrm rot="21597528">
          <a:off x="9848850" y="0"/>
          <a:ext cx="295275" cy="6677025"/>
          <a:chOff x="636" y="7"/>
          <a:chExt cx="25" cy="502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247650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896475" y="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02</a:t>
          </a:r>
        </a:p>
      </xdr:txBody>
    </xdr:sp>
    <xdr:clientData/>
  </xdr:twoCellAnchor>
  <xdr:twoCellAnchor>
    <xdr:from>
      <xdr:col>16</xdr:col>
      <xdr:colOff>133350</xdr:colOff>
      <xdr:row>1</xdr:row>
      <xdr:rowOff>209550</xdr:rowOff>
    </xdr:from>
    <xdr:to>
      <xdr:col>18</xdr:col>
      <xdr:colOff>9525</xdr:colOff>
      <xdr:row>12</xdr:row>
      <xdr:rowOff>28575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839325" y="4762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24</xdr:row>
      <xdr:rowOff>266700</xdr:rowOff>
    </xdr:from>
    <xdr:to>
      <xdr:col>15</xdr:col>
      <xdr:colOff>9525</xdr:colOff>
      <xdr:row>26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867900" y="67151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0</xdr:colOff>
      <xdr:row>0</xdr:row>
      <xdr:rowOff>9525</xdr:rowOff>
    </xdr:from>
    <xdr:to>
      <xdr:col>15</xdr:col>
      <xdr:colOff>266700</xdr:colOff>
      <xdr:row>25</xdr:row>
      <xdr:rowOff>9525</xdr:rowOff>
    </xdr:to>
    <xdr:grpSp>
      <xdr:nvGrpSpPr>
        <xdr:cNvPr id="2" name="Group 4"/>
        <xdr:cNvGrpSpPr>
          <a:grpSpLocks/>
        </xdr:cNvGrpSpPr>
      </xdr:nvGrpSpPr>
      <xdr:grpSpPr>
        <a:xfrm rot="10797528">
          <a:off x="9858375" y="9525"/>
          <a:ext cx="266700" cy="6715125"/>
          <a:chOff x="636" y="6"/>
          <a:chExt cx="25" cy="503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142875</xdr:colOff>
      <xdr:row>15</xdr:row>
      <xdr:rowOff>152400</xdr:rowOff>
    </xdr:from>
    <xdr:to>
      <xdr:col>15</xdr:col>
      <xdr:colOff>266700</xdr:colOff>
      <xdr:row>23</xdr:row>
      <xdr:rowOff>190500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829800" y="4391025"/>
          <a:ext cx="2952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15</xdr:col>
      <xdr:colOff>9525</xdr:colOff>
      <xdr:row>23</xdr:row>
      <xdr:rowOff>57150</xdr:rowOff>
    </xdr:from>
    <xdr:to>
      <xdr:col>15</xdr:col>
      <xdr:colOff>238125</xdr:colOff>
      <xdr:row>25</xdr:row>
      <xdr:rowOff>47625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867900" y="6238875"/>
          <a:ext cx="228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0</xdr:rowOff>
    </xdr:from>
    <xdr:to>
      <xdr:col>12</xdr:col>
      <xdr:colOff>266700</xdr:colOff>
      <xdr:row>34</xdr:row>
      <xdr:rowOff>228600</xdr:rowOff>
    </xdr:to>
    <xdr:grpSp>
      <xdr:nvGrpSpPr>
        <xdr:cNvPr id="1" name="Group 3"/>
        <xdr:cNvGrpSpPr>
          <a:grpSpLocks/>
        </xdr:cNvGrpSpPr>
      </xdr:nvGrpSpPr>
      <xdr:grpSpPr>
        <a:xfrm rot="21597528">
          <a:off x="9820275" y="0"/>
          <a:ext cx="295275" cy="6629400"/>
          <a:chOff x="636" y="7"/>
          <a:chExt cx="25" cy="502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228600</xdr:colOff>
      <xdr:row>1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67900" y="0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04</a:t>
          </a:r>
        </a:p>
      </xdr:txBody>
    </xdr:sp>
    <xdr:clientData/>
  </xdr:twoCellAnchor>
  <xdr:twoCellAnchor>
    <xdr:from>
      <xdr:col>11</xdr:col>
      <xdr:colOff>142875</xdr:colOff>
      <xdr:row>2</xdr:row>
      <xdr:rowOff>28575</xdr:rowOff>
    </xdr:from>
    <xdr:to>
      <xdr:col>12</xdr:col>
      <xdr:colOff>238125</xdr:colOff>
      <xdr:row>8</xdr:row>
      <xdr:rowOff>180975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839325" y="504825"/>
          <a:ext cx="2476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0</xdr:rowOff>
    </xdr:from>
    <xdr:to>
      <xdr:col>11</xdr:col>
      <xdr:colOff>266700</xdr:colOff>
      <xdr:row>26</xdr:row>
      <xdr:rowOff>276225</xdr:rowOff>
    </xdr:to>
    <xdr:grpSp>
      <xdr:nvGrpSpPr>
        <xdr:cNvPr id="1" name="Group 4"/>
        <xdr:cNvGrpSpPr>
          <a:grpSpLocks/>
        </xdr:cNvGrpSpPr>
      </xdr:nvGrpSpPr>
      <xdr:grpSpPr>
        <a:xfrm rot="10797528">
          <a:off x="9848850" y="0"/>
          <a:ext cx="266700" cy="6705600"/>
          <a:chOff x="636" y="6"/>
          <a:chExt cx="25" cy="50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15</xdr:row>
      <xdr:rowOff>209550</xdr:rowOff>
    </xdr:from>
    <xdr:to>
      <xdr:col>11</xdr:col>
      <xdr:colOff>238125</xdr:colOff>
      <xdr:row>25</xdr:row>
      <xdr:rowOff>219075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858375" y="4038600"/>
          <a:ext cx="2286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11</xdr:col>
      <xdr:colOff>0</xdr:colOff>
      <xdr:row>25</xdr:row>
      <xdr:rowOff>123825</xdr:rowOff>
    </xdr:from>
    <xdr:to>
      <xdr:col>11</xdr:col>
      <xdr:colOff>228600</xdr:colOff>
      <xdr:row>27</xdr:row>
      <xdr:rowOff>57150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848850" y="6276975"/>
          <a:ext cx="2286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133350</xdr:rowOff>
    </xdr:from>
    <xdr:to>
      <xdr:col>8</xdr:col>
      <xdr:colOff>114300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81475" y="133350"/>
          <a:ext cx="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9525</xdr:colOff>
      <xdr:row>0</xdr:row>
      <xdr:rowOff>257175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734550" y="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266700</xdr:colOff>
      <xdr:row>24</xdr:row>
      <xdr:rowOff>238125</xdr:rowOff>
    </xdr:to>
    <xdr:grpSp>
      <xdr:nvGrpSpPr>
        <xdr:cNvPr id="3" name="Group 6"/>
        <xdr:cNvGrpSpPr>
          <a:grpSpLocks/>
        </xdr:cNvGrpSpPr>
      </xdr:nvGrpSpPr>
      <xdr:grpSpPr>
        <a:xfrm rot="21597528">
          <a:off x="9725025" y="0"/>
          <a:ext cx="266700" cy="6667500"/>
          <a:chOff x="636" y="7"/>
          <a:chExt cx="25" cy="502"/>
        </a:xfrm>
        <a:solidFill>
          <a:srgbClr val="FFFFFF"/>
        </a:solidFill>
      </xdr:grpSpPr>
      <xdr:sp>
        <xdr:nvSpPr>
          <xdr:cNvPr id="4" name="Rectangle 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266700</xdr:colOff>
      <xdr:row>1</xdr:row>
      <xdr:rowOff>114300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734550" y="0"/>
          <a:ext cx="25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06</a:t>
          </a:r>
        </a:p>
      </xdr:txBody>
    </xdr:sp>
    <xdr:clientData/>
  </xdr:twoCellAnchor>
  <xdr:twoCellAnchor>
    <xdr:from>
      <xdr:col>18</xdr:col>
      <xdr:colOff>95250</xdr:colOff>
      <xdr:row>0</xdr:row>
      <xdr:rowOff>95250</xdr:rowOff>
    </xdr:from>
    <xdr:to>
      <xdr:col>20</xdr:col>
      <xdr:colOff>28575</xdr:colOff>
      <xdr:row>8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9667875" y="95250"/>
          <a:ext cx="36195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37</xdr:row>
      <xdr:rowOff>257175</xdr:rowOff>
    </xdr:from>
    <xdr:to>
      <xdr:col>10</xdr:col>
      <xdr:colOff>76200</xdr:colOff>
      <xdr:row>39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72050" y="92106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37</xdr:row>
      <xdr:rowOff>238125</xdr:rowOff>
    </xdr:from>
    <xdr:to>
      <xdr:col>10</xdr:col>
      <xdr:colOff>95250</xdr:colOff>
      <xdr:row>39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91100" y="919162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266700</xdr:colOff>
      <xdr:row>28</xdr:row>
      <xdr:rowOff>9525</xdr:rowOff>
    </xdr:to>
    <xdr:grpSp>
      <xdr:nvGrpSpPr>
        <xdr:cNvPr id="3" name="Group 5"/>
        <xdr:cNvGrpSpPr>
          <a:grpSpLocks/>
        </xdr:cNvGrpSpPr>
      </xdr:nvGrpSpPr>
      <xdr:grpSpPr>
        <a:xfrm rot="10797528">
          <a:off x="9848850" y="0"/>
          <a:ext cx="266700" cy="6705600"/>
          <a:chOff x="636" y="6"/>
          <a:chExt cx="25" cy="503"/>
        </a:xfrm>
        <a:solidFill>
          <a:srgbClr val="FFFFFF"/>
        </a:solidFill>
      </xdr:grpSpPr>
      <xdr:sp>
        <xdr:nvSpPr>
          <xdr:cNvPr id="4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16</xdr:row>
      <xdr:rowOff>190500</xdr:rowOff>
    </xdr:from>
    <xdr:to>
      <xdr:col>20</xdr:col>
      <xdr:colOff>9525</xdr:colOff>
      <xdr:row>26</xdr:row>
      <xdr:rowOff>133350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858375" y="4171950"/>
          <a:ext cx="276225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27432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18</xdr:col>
      <xdr:colOff>133350</xdr:colOff>
      <xdr:row>26</xdr:row>
      <xdr:rowOff>95250</xdr:rowOff>
    </xdr:from>
    <xdr:to>
      <xdr:col>19</xdr:col>
      <xdr:colOff>247650</xdr:colOff>
      <xdr:row>27</xdr:row>
      <xdr:rowOff>209550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848850" y="6315075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0</xdr:row>
      <xdr:rowOff>0</xdr:rowOff>
    </xdr:from>
    <xdr:to>
      <xdr:col>18</xdr:col>
      <xdr:colOff>123825</xdr:colOff>
      <xdr:row>0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58375" y="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266700</xdr:colOff>
      <xdr:row>27</xdr:row>
      <xdr:rowOff>219075</xdr:rowOff>
    </xdr:to>
    <xdr:grpSp>
      <xdr:nvGrpSpPr>
        <xdr:cNvPr id="2" name="Group 5"/>
        <xdr:cNvGrpSpPr>
          <a:grpSpLocks/>
        </xdr:cNvGrpSpPr>
      </xdr:nvGrpSpPr>
      <xdr:grpSpPr>
        <a:xfrm rot="21597528">
          <a:off x="9858375" y="0"/>
          <a:ext cx="266700" cy="6743700"/>
          <a:chOff x="636" y="7"/>
          <a:chExt cx="25" cy="502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637" y="8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0</xdr:row>
      <xdr:rowOff>9525</xdr:rowOff>
    </xdr:from>
    <xdr:to>
      <xdr:col>19</xdr:col>
      <xdr:colOff>247650</xdr:colOff>
      <xdr:row>1</xdr:row>
      <xdr:rowOff>123825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896475" y="9525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</a:t>
          </a:r>
        </a:p>
      </xdr:txBody>
    </xdr:sp>
    <xdr:clientData/>
  </xdr:twoCellAnchor>
  <xdr:twoCellAnchor>
    <xdr:from>
      <xdr:col>18</xdr:col>
      <xdr:colOff>114300</xdr:colOff>
      <xdr:row>1</xdr:row>
      <xdr:rowOff>95250</xdr:rowOff>
    </xdr:from>
    <xdr:to>
      <xdr:col>19</xdr:col>
      <xdr:colOff>238125</xdr:colOff>
      <xdr:row>8</xdr:row>
      <xdr:rowOff>38100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848850" y="361950"/>
          <a:ext cx="2476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37</xdr:row>
      <xdr:rowOff>257175</xdr:rowOff>
    </xdr:from>
    <xdr:to>
      <xdr:col>10</xdr:col>
      <xdr:colOff>76200</xdr:colOff>
      <xdr:row>39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72050" y="918210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10</xdr:col>
      <xdr:colOff>95250</xdr:colOff>
      <xdr:row>37</xdr:row>
      <xdr:rowOff>238125</xdr:rowOff>
    </xdr:from>
    <xdr:to>
      <xdr:col>10</xdr:col>
      <xdr:colOff>95250</xdr:colOff>
      <xdr:row>39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91100" y="91630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18</xdr:col>
      <xdr:colOff>133350</xdr:colOff>
      <xdr:row>0</xdr:row>
      <xdr:rowOff>0</xdr:rowOff>
    </xdr:from>
    <xdr:to>
      <xdr:col>19</xdr:col>
      <xdr:colOff>266700</xdr:colOff>
      <xdr:row>28</xdr:row>
      <xdr:rowOff>9525</xdr:rowOff>
    </xdr:to>
    <xdr:grpSp>
      <xdr:nvGrpSpPr>
        <xdr:cNvPr id="3" name="Group 5"/>
        <xdr:cNvGrpSpPr>
          <a:grpSpLocks/>
        </xdr:cNvGrpSpPr>
      </xdr:nvGrpSpPr>
      <xdr:grpSpPr>
        <a:xfrm rot="10797528">
          <a:off x="9848850" y="0"/>
          <a:ext cx="266700" cy="6677025"/>
          <a:chOff x="636" y="6"/>
          <a:chExt cx="25" cy="503"/>
        </a:xfrm>
        <a:solidFill>
          <a:srgbClr val="FFFFFF"/>
        </a:solidFill>
      </xdr:grpSpPr>
      <xdr:sp>
        <xdr:nvSpPr>
          <xdr:cNvPr id="4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16</xdr:row>
      <xdr:rowOff>190500</xdr:rowOff>
    </xdr:from>
    <xdr:to>
      <xdr:col>20</xdr:col>
      <xdr:colOff>9525</xdr:colOff>
      <xdr:row>26</xdr:row>
      <xdr:rowOff>133350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858375" y="4171950"/>
          <a:ext cx="27622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27432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18</xdr:col>
      <xdr:colOff>133350</xdr:colOff>
      <xdr:row>26</xdr:row>
      <xdr:rowOff>95250</xdr:rowOff>
    </xdr:from>
    <xdr:to>
      <xdr:col>19</xdr:col>
      <xdr:colOff>247650</xdr:colOff>
      <xdr:row>27</xdr:row>
      <xdr:rowOff>209550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848850" y="6286500"/>
          <a:ext cx="247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="130" zoomScaleNormal="130" zoomScalePageLayoutView="0" workbookViewId="0" topLeftCell="A1">
      <selection activeCell="E15" sqref="E15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7109375" style="1" customWidth="1"/>
    <col min="4" max="4" width="27.7109375" style="1" customWidth="1"/>
    <col min="5" max="6" width="20.421875" style="1" customWidth="1"/>
    <col min="7" max="7" width="22.7109375" style="1" customWidth="1"/>
    <col min="8" max="8" width="1.7109375" style="1" customWidth="1"/>
    <col min="9" max="9" width="40.00390625" style="1" customWidth="1"/>
    <col min="10" max="10" width="2.28125" style="3" customWidth="1"/>
    <col min="11" max="11" width="4.140625" style="3" customWidth="1"/>
    <col min="12" max="16384" width="9.140625" style="3" customWidth="1"/>
  </cols>
  <sheetData>
    <row r="1" spans="1:9" s="18" customFormat="1" ht="21">
      <c r="A1" s="16"/>
      <c r="B1" s="16" t="s">
        <v>0</v>
      </c>
      <c r="C1" s="17">
        <v>10.1</v>
      </c>
      <c r="D1" s="16" t="s">
        <v>174</v>
      </c>
      <c r="E1" s="16"/>
      <c r="F1" s="16"/>
      <c r="G1" s="16"/>
      <c r="H1" s="16"/>
      <c r="I1" s="16"/>
    </row>
    <row r="2" spans="1:9" s="18" customFormat="1" ht="21">
      <c r="A2" s="16"/>
      <c r="B2" s="16" t="s">
        <v>1</v>
      </c>
      <c r="C2" s="17">
        <v>10.1</v>
      </c>
      <c r="D2" s="16" t="s">
        <v>175</v>
      </c>
      <c r="E2" s="16"/>
      <c r="F2" s="16"/>
      <c r="G2" s="16"/>
      <c r="H2" s="16"/>
      <c r="I2" s="16"/>
    </row>
    <row r="3" spans="1:9" ht="3" customHeight="1">
      <c r="A3" s="3"/>
      <c r="B3" s="3"/>
      <c r="C3" s="3"/>
      <c r="D3" s="3"/>
      <c r="E3" s="3"/>
      <c r="F3" s="3"/>
      <c r="G3" s="3"/>
      <c r="H3" s="3"/>
      <c r="I3" s="3"/>
    </row>
    <row r="4" spans="1:10" s="43" customFormat="1" ht="18" customHeight="1">
      <c r="A4" s="242" t="s">
        <v>165</v>
      </c>
      <c r="B4" s="242"/>
      <c r="C4" s="242"/>
      <c r="D4" s="243"/>
      <c r="E4" s="205" t="s">
        <v>428</v>
      </c>
      <c r="F4" s="206" t="s">
        <v>429</v>
      </c>
      <c r="G4" s="205" t="s">
        <v>176</v>
      </c>
      <c r="H4" s="205"/>
      <c r="I4" s="242" t="s">
        <v>177</v>
      </c>
      <c r="J4" s="207"/>
    </row>
    <row r="5" spans="1:10" s="43" customFormat="1" ht="18" customHeight="1">
      <c r="A5" s="244"/>
      <c r="B5" s="244"/>
      <c r="C5" s="244"/>
      <c r="D5" s="245"/>
      <c r="E5" s="208" t="s">
        <v>191</v>
      </c>
      <c r="F5" s="209" t="s">
        <v>167</v>
      </c>
      <c r="G5" s="45" t="s">
        <v>124</v>
      </c>
      <c r="H5" s="45"/>
      <c r="I5" s="244"/>
      <c r="J5" s="207"/>
    </row>
    <row r="6" spans="1:9" s="189" customFormat="1" ht="18" customHeight="1">
      <c r="A6" s="246" t="s">
        <v>233</v>
      </c>
      <c r="B6" s="246"/>
      <c r="C6" s="246"/>
      <c r="D6" s="247"/>
      <c r="E6" s="185">
        <v>4239</v>
      </c>
      <c r="F6" s="186">
        <v>3618</v>
      </c>
      <c r="G6" s="187">
        <f>((F6/E6)*100)-100</f>
        <v>-14.649681528662413</v>
      </c>
      <c r="H6" s="188"/>
      <c r="I6" s="184" t="s">
        <v>178</v>
      </c>
    </row>
    <row r="7" spans="1:9" s="18" customFormat="1" ht="18" customHeight="1">
      <c r="A7" s="18" t="s">
        <v>179</v>
      </c>
      <c r="D7" s="190"/>
      <c r="E7" s="191" t="s">
        <v>427</v>
      </c>
      <c r="F7" s="192">
        <v>16824</v>
      </c>
      <c r="G7" s="191" t="s">
        <v>427</v>
      </c>
      <c r="H7" s="193"/>
      <c r="I7" s="18" t="s">
        <v>180</v>
      </c>
    </row>
    <row r="8" spans="4:8" s="18" customFormat="1" ht="5.25" customHeight="1">
      <c r="D8" s="190"/>
      <c r="E8" s="191" t="s">
        <v>427</v>
      </c>
      <c r="F8" s="192"/>
      <c r="G8" s="191" t="s">
        <v>427</v>
      </c>
      <c r="H8" s="193"/>
    </row>
    <row r="9" spans="1:9" ht="18" customHeight="1">
      <c r="A9" s="3"/>
      <c r="B9" s="3" t="s">
        <v>234</v>
      </c>
      <c r="C9" s="3"/>
      <c r="D9" s="4"/>
      <c r="E9" s="191" t="s">
        <v>427</v>
      </c>
      <c r="F9" s="194">
        <f>F7/F6</f>
        <v>4.650082918739635</v>
      </c>
      <c r="G9" s="191" t="s">
        <v>427</v>
      </c>
      <c r="H9" s="6"/>
      <c r="I9" s="3" t="s">
        <v>192</v>
      </c>
    </row>
    <row r="10" spans="1:9" s="18" customFormat="1" ht="18" customHeight="1">
      <c r="A10" s="18" t="s">
        <v>181</v>
      </c>
      <c r="D10" s="190"/>
      <c r="E10" s="191" t="s">
        <v>427</v>
      </c>
      <c r="F10" s="192">
        <v>10873</v>
      </c>
      <c r="G10" s="191" t="s">
        <v>427</v>
      </c>
      <c r="H10" s="193"/>
      <c r="I10" s="18" t="s">
        <v>182</v>
      </c>
    </row>
    <row r="11" spans="4:8" s="18" customFormat="1" ht="5.25" customHeight="1">
      <c r="D11" s="190"/>
      <c r="E11" s="191" t="s">
        <v>427</v>
      </c>
      <c r="F11" s="192"/>
      <c r="G11" s="191" t="s">
        <v>427</v>
      </c>
      <c r="H11" s="193"/>
    </row>
    <row r="12" spans="1:9" ht="18" customHeight="1">
      <c r="A12" s="3"/>
      <c r="B12" s="3" t="s">
        <v>193</v>
      </c>
      <c r="C12" s="3"/>
      <c r="D12" s="4"/>
      <c r="E12" s="191" t="s">
        <v>427</v>
      </c>
      <c r="F12" s="194">
        <f>F10/F6</f>
        <v>3.0052515201768935</v>
      </c>
      <c r="G12" s="191" t="s">
        <v>427</v>
      </c>
      <c r="H12" s="6"/>
      <c r="I12" s="3" t="s">
        <v>192</v>
      </c>
    </row>
    <row r="13" spans="1:9" s="18" customFormat="1" ht="18" customHeight="1">
      <c r="A13" s="18" t="s">
        <v>183</v>
      </c>
      <c r="D13" s="190"/>
      <c r="E13" s="191" t="s">
        <v>427</v>
      </c>
      <c r="F13" s="195">
        <v>840.9392</v>
      </c>
      <c r="G13" s="191" t="s">
        <v>427</v>
      </c>
      <c r="H13" s="193"/>
      <c r="I13" s="18" t="s">
        <v>184</v>
      </c>
    </row>
    <row r="14" spans="4:8" s="18" customFormat="1" ht="5.25" customHeight="1">
      <c r="D14" s="190"/>
      <c r="E14" s="191" t="s">
        <v>427</v>
      </c>
      <c r="F14" s="195"/>
      <c r="G14" s="191" t="s">
        <v>427</v>
      </c>
      <c r="H14" s="193"/>
    </row>
    <row r="15" spans="1:9" ht="18" customHeight="1">
      <c r="A15" s="3"/>
      <c r="B15" s="3" t="s">
        <v>194</v>
      </c>
      <c r="C15" s="3"/>
      <c r="D15" s="4"/>
      <c r="E15" s="191" t="s">
        <v>427</v>
      </c>
      <c r="F15" s="194">
        <v>77341.966338637</v>
      </c>
      <c r="G15" s="191" t="s">
        <v>427</v>
      </c>
      <c r="H15" s="6"/>
      <c r="I15" s="3" t="s">
        <v>195</v>
      </c>
    </row>
    <row r="16" spans="1:9" s="18" customFormat="1" ht="18" customHeight="1">
      <c r="A16" s="18" t="s">
        <v>185</v>
      </c>
      <c r="D16" s="190"/>
      <c r="E16" s="191" t="s">
        <v>427</v>
      </c>
      <c r="F16" s="195">
        <v>4660.4689</v>
      </c>
      <c r="G16" s="191" t="s">
        <v>427</v>
      </c>
      <c r="H16" s="193"/>
      <c r="I16" s="18" t="s">
        <v>186</v>
      </c>
    </row>
    <row r="17" spans="4:8" s="18" customFormat="1" ht="5.25" customHeight="1">
      <c r="D17" s="190"/>
      <c r="E17" s="191" t="s">
        <v>427</v>
      </c>
      <c r="F17" s="195"/>
      <c r="G17" s="191" t="s">
        <v>427</v>
      </c>
      <c r="H17" s="193"/>
    </row>
    <row r="18" spans="1:9" ht="18" customHeight="1">
      <c r="A18" s="3"/>
      <c r="B18" s="3" t="s">
        <v>196</v>
      </c>
      <c r="C18" s="3"/>
      <c r="D18" s="4"/>
      <c r="E18" s="191" t="s">
        <v>427</v>
      </c>
      <c r="F18" s="196">
        <v>1288.13402432283</v>
      </c>
      <c r="G18" s="191" t="s">
        <v>427</v>
      </c>
      <c r="H18" s="6"/>
      <c r="I18" s="3" t="s">
        <v>198</v>
      </c>
    </row>
    <row r="19" spans="1:9" ht="18" customHeight="1">
      <c r="A19" s="3"/>
      <c r="B19" s="3" t="s">
        <v>197</v>
      </c>
      <c r="C19" s="3"/>
      <c r="D19" s="4"/>
      <c r="E19" s="191" t="s">
        <v>427</v>
      </c>
      <c r="F19" s="196">
        <v>277.013130052306</v>
      </c>
      <c r="G19" s="191" t="s">
        <v>427</v>
      </c>
      <c r="H19" s="6"/>
      <c r="I19" s="3" t="s">
        <v>199</v>
      </c>
    </row>
    <row r="20" spans="1:9" s="18" customFormat="1" ht="18" customHeight="1">
      <c r="A20" s="18" t="s">
        <v>187</v>
      </c>
      <c r="D20" s="190"/>
      <c r="E20" s="191" t="s">
        <v>427</v>
      </c>
      <c r="F20" s="195">
        <v>3176.5438</v>
      </c>
      <c r="G20" s="191" t="s">
        <v>427</v>
      </c>
      <c r="H20" s="193"/>
      <c r="I20" s="18" t="s">
        <v>188</v>
      </c>
    </row>
    <row r="21" spans="4:8" s="18" customFormat="1" ht="5.25" customHeight="1">
      <c r="D21" s="190"/>
      <c r="E21" s="191" t="s">
        <v>427</v>
      </c>
      <c r="F21" s="195"/>
      <c r="G21" s="191" t="s">
        <v>427</v>
      </c>
      <c r="H21" s="193"/>
    </row>
    <row r="22" spans="1:9" ht="18" customHeight="1">
      <c r="A22" s="3"/>
      <c r="B22" s="3" t="s">
        <v>196</v>
      </c>
      <c r="C22" s="3"/>
      <c r="D22" s="4"/>
      <c r="E22" s="191" t="s">
        <v>427</v>
      </c>
      <c r="F22" s="196">
        <v>877.983360972913</v>
      </c>
      <c r="G22" s="191" t="s">
        <v>427</v>
      </c>
      <c r="H22" s="6"/>
      <c r="I22" s="3" t="s">
        <v>198</v>
      </c>
    </row>
    <row r="23" spans="1:9" ht="18" customHeight="1">
      <c r="A23" s="3"/>
      <c r="B23" s="3" t="s">
        <v>197</v>
      </c>
      <c r="C23" s="3"/>
      <c r="D23" s="4"/>
      <c r="E23" s="191" t="s">
        <v>427</v>
      </c>
      <c r="F23" s="196">
        <v>188.81</v>
      </c>
      <c r="G23" s="191" t="s">
        <v>427</v>
      </c>
      <c r="H23" s="6"/>
      <c r="I23" s="3" t="s">
        <v>199</v>
      </c>
    </row>
    <row r="24" spans="1:9" s="18" customFormat="1" ht="18" customHeight="1">
      <c r="A24" s="18" t="s">
        <v>189</v>
      </c>
      <c r="D24" s="190"/>
      <c r="E24" s="191" t="s">
        <v>427</v>
      </c>
      <c r="F24" s="195">
        <v>1483.9251</v>
      </c>
      <c r="G24" s="191" t="s">
        <v>427</v>
      </c>
      <c r="H24" s="193"/>
      <c r="I24" s="18" t="s">
        <v>190</v>
      </c>
    </row>
    <row r="25" spans="4:8" s="18" customFormat="1" ht="5.25" customHeight="1">
      <c r="D25" s="190"/>
      <c r="E25" s="191" t="s">
        <v>427</v>
      </c>
      <c r="F25" s="195"/>
      <c r="G25" s="191" t="s">
        <v>427</v>
      </c>
      <c r="H25" s="193"/>
    </row>
    <row r="26" spans="1:9" ht="18" customHeight="1">
      <c r="A26" s="3"/>
      <c r="B26" s="3" t="s">
        <v>196</v>
      </c>
      <c r="C26" s="3"/>
      <c r="D26" s="4"/>
      <c r="E26" s="191" t="s">
        <v>427</v>
      </c>
      <c r="F26" s="196">
        <v>410.150663349917</v>
      </c>
      <c r="G26" s="191" t="s">
        <v>427</v>
      </c>
      <c r="H26" s="6"/>
      <c r="I26" s="3" t="s">
        <v>198</v>
      </c>
    </row>
    <row r="27" spans="1:9" ht="18" customHeight="1">
      <c r="A27" s="3"/>
      <c r="B27" s="3" t="s">
        <v>197</v>
      </c>
      <c r="C27" s="3"/>
      <c r="D27" s="4"/>
      <c r="E27" s="191" t="s">
        <v>427</v>
      </c>
      <c r="F27" s="196">
        <v>88.2028708987161</v>
      </c>
      <c r="G27" s="191" t="s">
        <v>427</v>
      </c>
      <c r="H27" s="6"/>
      <c r="I27" s="3" t="s">
        <v>199</v>
      </c>
    </row>
    <row r="28" spans="1:9" ht="3" customHeight="1">
      <c r="A28" s="2"/>
      <c r="B28" s="2"/>
      <c r="C28" s="2"/>
      <c r="D28" s="5"/>
      <c r="E28" s="7"/>
      <c r="F28" s="7"/>
      <c r="G28" s="7"/>
      <c r="H28" s="7"/>
      <c r="I28" s="2"/>
    </row>
    <row r="29" ht="3" customHeight="1"/>
    <row r="30" spans="2:4" ht="21">
      <c r="B30" s="197" t="s">
        <v>200</v>
      </c>
      <c r="C30" s="198" t="s">
        <v>419</v>
      </c>
      <c r="D30" s="198"/>
    </row>
    <row r="31" spans="2:4" ht="21">
      <c r="B31" s="199"/>
      <c r="C31" s="198" t="s">
        <v>421</v>
      </c>
      <c r="D31" s="198"/>
    </row>
    <row r="32" spans="2:9" ht="21">
      <c r="B32" s="197" t="s">
        <v>201</v>
      </c>
      <c r="C32" s="198" t="s">
        <v>420</v>
      </c>
      <c r="D32" s="198"/>
      <c r="G32" s="200"/>
      <c r="H32" s="200"/>
      <c r="I32" s="201">
        <v>840939200</v>
      </c>
    </row>
    <row r="33" spans="2:9" ht="21">
      <c r="B33" s="199"/>
      <c r="C33" s="198" t="s">
        <v>422</v>
      </c>
      <c r="D33" s="198"/>
      <c r="I33" s="202">
        <f>I32/F10</f>
        <v>77341.966338637</v>
      </c>
    </row>
    <row r="34" spans="2:9" ht="18" customHeight="1">
      <c r="B34" s="1" t="s">
        <v>423</v>
      </c>
      <c r="I34" s="203">
        <f>I32/F7</f>
        <v>49984.49833571089</v>
      </c>
    </row>
    <row r="35" ht="18" customHeight="1">
      <c r="B35" s="1" t="s">
        <v>424</v>
      </c>
    </row>
  </sheetData>
  <sheetProtection/>
  <mergeCells count="3">
    <mergeCell ref="A4:D5"/>
    <mergeCell ref="I4:I5"/>
    <mergeCell ref="A6:D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PageLayoutView="0" workbookViewId="0" topLeftCell="A1">
      <selection activeCell="L21" sqref="L2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28125" style="1" customWidth="1"/>
    <col min="4" max="4" width="7.140625" style="1" customWidth="1"/>
    <col min="5" max="6" width="6.8515625" style="1" customWidth="1"/>
    <col min="7" max="7" width="13.7109375" style="1" customWidth="1"/>
    <col min="8" max="9" width="6.8515625" style="1" customWidth="1"/>
    <col min="10" max="10" width="13.7109375" style="1" customWidth="1"/>
    <col min="11" max="12" width="6.8515625" style="1" customWidth="1"/>
    <col min="13" max="13" width="13.7109375" style="1" customWidth="1"/>
    <col min="14" max="15" width="6.8515625" style="1" customWidth="1"/>
    <col min="16" max="16" width="14.140625" style="1" customWidth="1"/>
    <col min="17" max="17" width="1.1484375" style="1" customWidth="1"/>
    <col min="18" max="18" width="15.7109375" style="1" customWidth="1"/>
    <col min="19" max="19" width="1.8515625" style="1" customWidth="1"/>
    <col min="20" max="20" width="4.140625" style="1" customWidth="1"/>
    <col min="21" max="16384" width="9.140625" style="1" customWidth="1"/>
  </cols>
  <sheetData>
    <row r="1" spans="2:4" s="16" customFormat="1" ht="21">
      <c r="B1" s="39" t="s">
        <v>74</v>
      </c>
      <c r="C1" s="38">
        <v>10.8</v>
      </c>
      <c r="D1" s="39" t="s">
        <v>104</v>
      </c>
    </row>
    <row r="2" spans="2:4" s="19" customFormat="1" ht="21">
      <c r="B2" s="37" t="s">
        <v>73</v>
      </c>
      <c r="C2" s="38">
        <v>10.8</v>
      </c>
      <c r="D2" s="37" t="s">
        <v>106</v>
      </c>
    </row>
    <row r="3" spans="2:4" s="19" customFormat="1" ht="3" customHeight="1">
      <c r="B3" s="37"/>
      <c r="C3" s="38"/>
      <c r="D3" s="37"/>
    </row>
    <row r="4" spans="1:18" s="22" customFormat="1" ht="19.5" customHeight="1">
      <c r="A4" s="267" t="s">
        <v>103</v>
      </c>
      <c r="B4" s="326"/>
      <c r="C4" s="326"/>
      <c r="D4" s="327"/>
      <c r="E4" s="338" t="s">
        <v>108</v>
      </c>
      <c r="F4" s="339"/>
      <c r="G4" s="339"/>
      <c r="H4" s="339"/>
      <c r="I4" s="339"/>
      <c r="J4" s="340"/>
      <c r="K4" s="338" t="s">
        <v>70</v>
      </c>
      <c r="L4" s="339"/>
      <c r="M4" s="339"/>
      <c r="N4" s="339"/>
      <c r="O4" s="339"/>
      <c r="P4" s="340"/>
      <c r="Q4" s="21"/>
      <c r="R4" s="267" t="s">
        <v>102</v>
      </c>
    </row>
    <row r="5" spans="1:18" s="22" customFormat="1" ht="21.75" customHeight="1">
      <c r="A5" s="328"/>
      <c r="B5" s="328"/>
      <c r="C5" s="328"/>
      <c r="D5" s="329"/>
      <c r="E5" s="338" t="s">
        <v>107</v>
      </c>
      <c r="F5" s="339"/>
      <c r="G5" s="340"/>
      <c r="H5" s="338" t="s">
        <v>67</v>
      </c>
      <c r="I5" s="339"/>
      <c r="J5" s="340"/>
      <c r="K5" s="338" t="s">
        <v>68</v>
      </c>
      <c r="L5" s="339"/>
      <c r="M5" s="340"/>
      <c r="N5" s="338" t="s">
        <v>67</v>
      </c>
      <c r="O5" s="339"/>
      <c r="P5" s="340"/>
      <c r="Q5" s="20"/>
      <c r="R5" s="335"/>
    </row>
    <row r="6" spans="1:18" s="22" customFormat="1" ht="19.5" customHeight="1">
      <c r="A6" s="328"/>
      <c r="B6" s="328"/>
      <c r="C6" s="328"/>
      <c r="D6" s="329"/>
      <c r="E6" s="322" t="s">
        <v>66</v>
      </c>
      <c r="F6" s="323"/>
      <c r="G6" s="36" t="s">
        <v>101</v>
      </c>
      <c r="H6" s="322" t="s">
        <v>66</v>
      </c>
      <c r="I6" s="323"/>
      <c r="J6" s="36" t="s">
        <v>101</v>
      </c>
      <c r="K6" s="322" t="s">
        <v>66</v>
      </c>
      <c r="L6" s="323"/>
      <c r="M6" s="36" t="s">
        <v>101</v>
      </c>
      <c r="N6" s="322" t="s">
        <v>66</v>
      </c>
      <c r="O6" s="323"/>
      <c r="P6" s="36" t="s">
        <v>101</v>
      </c>
      <c r="Q6" s="20"/>
      <c r="R6" s="335"/>
    </row>
    <row r="7" spans="1:18" s="22" customFormat="1" ht="21.75">
      <c r="A7" s="328"/>
      <c r="B7" s="328"/>
      <c r="C7" s="328"/>
      <c r="D7" s="329"/>
      <c r="E7" s="324" t="s">
        <v>64</v>
      </c>
      <c r="F7" s="325"/>
      <c r="G7" s="35" t="s">
        <v>100</v>
      </c>
      <c r="H7" s="324" t="s">
        <v>64</v>
      </c>
      <c r="I7" s="325"/>
      <c r="J7" s="35" t="s">
        <v>100</v>
      </c>
      <c r="K7" s="324" t="s">
        <v>64</v>
      </c>
      <c r="L7" s="325"/>
      <c r="M7" s="35" t="s">
        <v>100</v>
      </c>
      <c r="N7" s="324" t="s">
        <v>64</v>
      </c>
      <c r="O7" s="325"/>
      <c r="P7" s="35" t="s">
        <v>100</v>
      </c>
      <c r="Q7" s="20"/>
      <c r="R7" s="335"/>
    </row>
    <row r="8" spans="1:18" s="22" customFormat="1" ht="20.25" customHeight="1">
      <c r="A8" s="328"/>
      <c r="B8" s="328"/>
      <c r="C8" s="328"/>
      <c r="D8" s="329"/>
      <c r="E8" s="36"/>
      <c r="F8" s="42"/>
      <c r="G8" s="35" t="s">
        <v>98</v>
      </c>
      <c r="H8" s="36"/>
      <c r="I8" s="36"/>
      <c r="J8" s="41" t="s">
        <v>98</v>
      </c>
      <c r="K8" s="36"/>
      <c r="L8" s="36"/>
      <c r="M8" s="35" t="s">
        <v>98</v>
      </c>
      <c r="N8" s="36"/>
      <c r="O8" s="36"/>
      <c r="P8" s="35" t="s">
        <v>98</v>
      </c>
      <c r="Q8" s="20"/>
      <c r="R8" s="335"/>
    </row>
    <row r="9" spans="1:18" s="22" customFormat="1" ht="16.5" customHeight="1">
      <c r="A9" s="328"/>
      <c r="B9" s="328"/>
      <c r="C9" s="328"/>
      <c r="D9" s="329"/>
      <c r="E9" s="35" t="s">
        <v>62</v>
      </c>
      <c r="F9" s="35" t="s">
        <v>99</v>
      </c>
      <c r="G9" s="35" t="s">
        <v>18</v>
      </c>
      <c r="H9" s="35" t="s">
        <v>62</v>
      </c>
      <c r="I9" s="35" t="s">
        <v>99</v>
      </c>
      <c r="J9" s="35" t="s">
        <v>18</v>
      </c>
      <c r="K9" s="35" t="s">
        <v>62</v>
      </c>
      <c r="L9" s="35" t="s">
        <v>99</v>
      </c>
      <c r="M9" s="35" t="s">
        <v>18</v>
      </c>
      <c r="N9" s="35" t="s">
        <v>62</v>
      </c>
      <c r="O9" s="35" t="s">
        <v>99</v>
      </c>
      <c r="P9" s="35" t="s">
        <v>18</v>
      </c>
      <c r="Q9" s="34"/>
      <c r="R9" s="335"/>
    </row>
    <row r="10" spans="1:18" s="22" customFormat="1" ht="16.5" customHeight="1">
      <c r="A10" s="330"/>
      <c r="B10" s="330"/>
      <c r="C10" s="330"/>
      <c r="D10" s="331"/>
      <c r="E10" s="31" t="s">
        <v>60</v>
      </c>
      <c r="F10" s="31" t="s">
        <v>59</v>
      </c>
      <c r="G10" s="31" t="s">
        <v>58</v>
      </c>
      <c r="H10" s="31" t="s">
        <v>60</v>
      </c>
      <c r="I10" s="31" t="s">
        <v>59</v>
      </c>
      <c r="J10" s="31" t="s">
        <v>58</v>
      </c>
      <c r="K10" s="31" t="s">
        <v>60</v>
      </c>
      <c r="L10" s="31" t="s">
        <v>59</v>
      </c>
      <c r="M10" s="31" t="s">
        <v>58</v>
      </c>
      <c r="N10" s="31" t="s">
        <v>60</v>
      </c>
      <c r="O10" s="31" t="s">
        <v>59</v>
      </c>
      <c r="P10" s="31" t="s">
        <v>58</v>
      </c>
      <c r="Q10" s="30"/>
      <c r="R10" s="336"/>
    </row>
    <row r="11" spans="1:18" s="14" customFormat="1" ht="33" customHeight="1">
      <c r="A11" s="40" t="s">
        <v>97</v>
      </c>
      <c r="B11" s="29"/>
      <c r="C11" s="29"/>
      <c r="D11" s="28"/>
      <c r="E11" s="138">
        <v>6</v>
      </c>
      <c r="F11" s="138">
        <v>6</v>
      </c>
      <c r="G11" s="138">
        <v>762</v>
      </c>
      <c r="H11" s="138">
        <v>1</v>
      </c>
      <c r="I11" s="138">
        <v>1</v>
      </c>
      <c r="J11" s="138">
        <v>16</v>
      </c>
      <c r="K11" s="138">
        <v>3</v>
      </c>
      <c r="L11" s="138">
        <v>3</v>
      </c>
      <c r="M11" s="138">
        <v>653</v>
      </c>
      <c r="N11" s="74">
        <v>0</v>
      </c>
      <c r="O11" s="74">
        <v>0</v>
      </c>
      <c r="P11" s="74">
        <v>0</v>
      </c>
      <c r="Q11" s="19" t="s">
        <v>96</v>
      </c>
      <c r="R11" s="29"/>
    </row>
    <row r="12" spans="2:18" s="14" customFormat="1" ht="18.75" customHeight="1">
      <c r="B12" s="26" t="s">
        <v>95</v>
      </c>
      <c r="C12" s="11"/>
      <c r="D12" s="29"/>
      <c r="E12" s="74">
        <v>6</v>
      </c>
      <c r="F12" s="74">
        <v>6</v>
      </c>
      <c r="G12" s="74">
        <v>762</v>
      </c>
      <c r="H12" s="74">
        <v>1</v>
      </c>
      <c r="I12" s="74">
        <v>1</v>
      </c>
      <c r="J12" s="74">
        <v>16</v>
      </c>
      <c r="K12" s="74">
        <v>1</v>
      </c>
      <c r="L12" s="74">
        <v>1</v>
      </c>
      <c r="M12" s="74">
        <v>75</v>
      </c>
      <c r="N12" s="74">
        <v>0</v>
      </c>
      <c r="O12" s="74">
        <v>0</v>
      </c>
      <c r="P12" s="74">
        <v>0</v>
      </c>
      <c r="Q12" s="10"/>
      <c r="R12" s="27" t="s">
        <v>94</v>
      </c>
    </row>
    <row r="13" spans="2:18" s="14" customFormat="1" ht="18.75" customHeight="1">
      <c r="B13" s="26" t="s">
        <v>93</v>
      </c>
      <c r="C13" s="10"/>
      <c r="D13" s="10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10"/>
      <c r="R13" s="10" t="s">
        <v>92</v>
      </c>
    </row>
    <row r="14" spans="1:18" s="14" customFormat="1" ht="18.75" customHeight="1">
      <c r="A14" s="26"/>
      <c r="B14" s="10" t="s">
        <v>91</v>
      </c>
      <c r="C14" s="10"/>
      <c r="D14" s="25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10"/>
      <c r="R14" s="10" t="s">
        <v>90</v>
      </c>
    </row>
    <row r="15" spans="1:18" s="14" customFormat="1" ht="18.75" customHeight="1">
      <c r="A15" s="26"/>
      <c r="B15" s="10" t="s">
        <v>89</v>
      </c>
      <c r="C15" s="10"/>
      <c r="D15" s="25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1</v>
      </c>
      <c r="L15" s="74">
        <v>1</v>
      </c>
      <c r="M15" s="74">
        <v>178</v>
      </c>
      <c r="N15" s="74">
        <v>0</v>
      </c>
      <c r="O15" s="74">
        <v>0</v>
      </c>
      <c r="P15" s="74">
        <v>0</v>
      </c>
      <c r="Q15" s="10"/>
      <c r="R15" s="10" t="s">
        <v>88</v>
      </c>
    </row>
    <row r="16" spans="1:18" s="14" customFormat="1" ht="33" customHeight="1">
      <c r="A16" s="40" t="s">
        <v>87</v>
      </c>
      <c r="B16" s="29"/>
      <c r="C16" s="29"/>
      <c r="D16" s="28"/>
      <c r="E16" s="138">
        <v>2</v>
      </c>
      <c r="F16" s="138">
        <v>2</v>
      </c>
      <c r="G16" s="138">
        <v>1106</v>
      </c>
      <c r="H16" s="138">
        <v>2</v>
      </c>
      <c r="I16" s="138">
        <v>2</v>
      </c>
      <c r="J16" s="138">
        <v>440</v>
      </c>
      <c r="K16" s="138">
        <v>5</v>
      </c>
      <c r="L16" s="138">
        <v>5</v>
      </c>
      <c r="M16" s="138">
        <v>4342</v>
      </c>
      <c r="N16" s="74">
        <v>0</v>
      </c>
      <c r="O16" s="74">
        <v>0</v>
      </c>
      <c r="P16" s="74">
        <v>0</v>
      </c>
      <c r="Q16" s="19" t="s">
        <v>86</v>
      </c>
      <c r="R16" s="29"/>
    </row>
    <row r="17" spans="1:18" s="14" customFormat="1" ht="18.75" customHeight="1">
      <c r="A17" s="26"/>
      <c r="B17" s="10" t="s">
        <v>85</v>
      </c>
      <c r="C17" s="10"/>
      <c r="D17" s="25"/>
      <c r="E17" s="74"/>
      <c r="F17" s="74"/>
      <c r="G17" s="74"/>
      <c r="H17" s="74"/>
      <c r="I17" s="74"/>
      <c r="J17" s="74"/>
      <c r="K17" s="74"/>
      <c r="L17" s="74"/>
      <c r="M17" s="74"/>
      <c r="N17" s="74">
        <v>0</v>
      </c>
      <c r="O17" s="74">
        <v>0</v>
      </c>
      <c r="P17" s="74">
        <v>0</v>
      </c>
      <c r="Q17" s="10"/>
      <c r="R17" s="10" t="s">
        <v>84</v>
      </c>
    </row>
    <row r="18" spans="2:18" s="14" customFormat="1" ht="18.75" customHeight="1">
      <c r="B18" s="14" t="s">
        <v>83</v>
      </c>
      <c r="D18" s="25"/>
      <c r="E18" s="74">
        <v>0</v>
      </c>
      <c r="F18" s="74">
        <v>0</v>
      </c>
      <c r="G18" s="74">
        <v>0</v>
      </c>
      <c r="H18" s="74">
        <v>2</v>
      </c>
      <c r="I18" s="74">
        <v>2</v>
      </c>
      <c r="J18" s="74">
        <v>440</v>
      </c>
      <c r="K18" s="74">
        <v>1</v>
      </c>
      <c r="L18" s="74">
        <v>1</v>
      </c>
      <c r="M18" s="74">
        <v>342</v>
      </c>
      <c r="N18" s="74">
        <v>0</v>
      </c>
      <c r="O18" s="74">
        <v>0</v>
      </c>
      <c r="P18" s="74">
        <v>0</v>
      </c>
      <c r="Q18" s="10"/>
      <c r="R18" s="10" t="s">
        <v>82</v>
      </c>
    </row>
    <row r="19" spans="1:18" s="14" customFormat="1" ht="18.75" customHeight="1">
      <c r="A19" s="26"/>
      <c r="B19" s="10" t="s">
        <v>81</v>
      </c>
      <c r="C19" s="10"/>
      <c r="D19" s="25"/>
      <c r="E19" s="74">
        <v>1</v>
      </c>
      <c r="F19" s="74">
        <v>1</v>
      </c>
      <c r="G19" s="74">
        <v>1056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10"/>
      <c r="R19" s="10" t="s">
        <v>80</v>
      </c>
    </row>
    <row r="20" spans="1:18" s="14" customFormat="1" ht="18.75" customHeight="1">
      <c r="A20" s="26"/>
      <c r="B20" s="10" t="s">
        <v>79</v>
      </c>
      <c r="C20" s="10"/>
      <c r="D20" s="25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10"/>
      <c r="R20" s="10" t="s">
        <v>78</v>
      </c>
    </row>
    <row r="21" spans="1:18" s="14" customFormat="1" ht="18.75" customHeight="1">
      <c r="A21" s="26"/>
      <c r="B21" s="10" t="s">
        <v>77</v>
      </c>
      <c r="C21" s="10"/>
      <c r="D21" s="25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0"/>
      <c r="R21" s="10" t="s">
        <v>76</v>
      </c>
    </row>
    <row r="22" spans="1:18" s="14" customFormat="1" ht="18.75" customHeight="1">
      <c r="A22" s="13"/>
      <c r="B22" s="13" t="s">
        <v>75</v>
      </c>
      <c r="C22" s="13"/>
      <c r="D22" s="24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3"/>
      <c r="R22" s="13" t="s">
        <v>36</v>
      </c>
    </row>
    <row r="23" spans="1:18" s="14" customFormat="1" ht="3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7" s="14" customFormat="1" ht="21">
      <c r="B24" s="14" t="s">
        <v>122</v>
      </c>
      <c r="F24" s="1"/>
      <c r="G24" s="1"/>
    </row>
    <row r="25" spans="2:7" s="14" customFormat="1" ht="18" customHeight="1">
      <c r="B25" s="14" t="s">
        <v>121</v>
      </c>
      <c r="F25" s="1"/>
      <c r="G25" s="1"/>
    </row>
    <row r="26" s="14" customFormat="1" ht="18.75"/>
    <row r="27" s="14" customFormat="1" ht="18.75"/>
    <row r="28" s="14" customFormat="1" ht="18.75"/>
    <row r="29" s="14" customFormat="1" ht="18.75"/>
    <row r="30" s="14" customFormat="1" ht="18.75"/>
    <row r="31" s="14" customFormat="1" ht="18.75"/>
    <row r="32" s="14" customFormat="1" ht="18.75"/>
  </sheetData>
  <sheetProtection/>
  <mergeCells count="16">
    <mergeCell ref="A4:D10"/>
    <mergeCell ref="E4:J4"/>
    <mergeCell ref="E5:G5"/>
    <mergeCell ref="H5:J5"/>
    <mergeCell ref="H6:I6"/>
    <mergeCell ref="H7:I7"/>
    <mergeCell ref="N5:P5"/>
    <mergeCell ref="R4:R10"/>
    <mergeCell ref="K4:P4"/>
    <mergeCell ref="E6:F6"/>
    <mergeCell ref="E7:F7"/>
    <mergeCell ref="K5:M5"/>
    <mergeCell ref="K6:L6"/>
    <mergeCell ref="N6:O6"/>
    <mergeCell ref="K7:L7"/>
    <mergeCell ref="N7:O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PageLayoutView="0" workbookViewId="0" topLeftCell="A13">
      <selection activeCell="M27" sqref="M27"/>
    </sheetView>
  </sheetViews>
  <sheetFormatPr defaultColWidth="9.140625" defaultRowHeight="27.75" customHeight="1"/>
  <cols>
    <col min="1" max="1" width="17.8515625" style="110" customWidth="1"/>
    <col min="2" max="2" width="25.140625" style="110" customWidth="1"/>
    <col min="3" max="4" width="10.28125" style="135" customWidth="1"/>
    <col min="5" max="5" width="13.00390625" style="135" customWidth="1"/>
    <col min="6" max="7" width="10.28125" style="135" customWidth="1"/>
    <col min="8" max="8" width="12.28125" style="135" customWidth="1"/>
    <col min="9" max="10" width="10.28125" style="135" customWidth="1"/>
    <col min="11" max="11" width="13.00390625" style="135" customWidth="1"/>
    <col min="12" max="13" width="10.28125" style="135" customWidth="1"/>
    <col min="14" max="14" width="13.28125" style="135" customWidth="1"/>
    <col min="15" max="15" width="24.28125" style="110" customWidth="1"/>
    <col min="16" max="16" width="25.00390625" style="110" customWidth="1"/>
    <col min="17" max="16384" width="9.140625" style="110" customWidth="1"/>
  </cols>
  <sheetData>
    <row r="1" spans="3:16" s="91" customFormat="1" ht="21" customHeight="1">
      <c r="C1" s="91" t="s">
        <v>308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3"/>
    </row>
    <row r="2" spans="3:16" s="91" customFormat="1" ht="21" customHeight="1">
      <c r="C2" s="91" t="s">
        <v>309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93"/>
    </row>
    <row r="3" spans="3:16" s="91" customFormat="1" ht="15" customHeight="1"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93"/>
    </row>
    <row r="4" spans="1:16" s="96" customFormat="1" ht="21" customHeight="1">
      <c r="A4" s="94"/>
      <c r="B4" s="95"/>
      <c r="C4" s="351" t="s">
        <v>310</v>
      </c>
      <c r="D4" s="352"/>
      <c r="E4" s="352"/>
      <c r="F4" s="352"/>
      <c r="G4" s="352"/>
      <c r="H4" s="353"/>
      <c r="I4" s="351" t="s">
        <v>311</v>
      </c>
      <c r="J4" s="354"/>
      <c r="K4" s="354"/>
      <c r="L4" s="354"/>
      <c r="M4" s="354"/>
      <c r="N4" s="355"/>
      <c r="O4" s="94"/>
      <c r="P4" s="95"/>
    </row>
    <row r="5" spans="1:16" s="96" customFormat="1" ht="21" customHeight="1">
      <c r="A5" s="97" t="s">
        <v>312</v>
      </c>
      <c r="B5" s="98"/>
      <c r="C5" s="351" t="s">
        <v>313</v>
      </c>
      <c r="D5" s="352"/>
      <c r="E5" s="353"/>
      <c r="F5" s="351" t="s">
        <v>314</v>
      </c>
      <c r="G5" s="352"/>
      <c r="H5" s="353"/>
      <c r="I5" s="351" t="s">
        <v>313</v>
      </c>
      <c r="J5" s="352"/>
      <c r="K5" s="353"/>
      <c r="L5" s="351" t="s">
        <v>314</v>
      </c>
      <c r="M5" s="352"/>
      <c r="N5" s="353"/>
      <c r="O5" s="97"/>
      <c r="P5" s="98"/>
    </row>
    <row r="6" spans="1:16" s="96" customFormat="1" ht="21" customHeight="1">
      <c r="A6" s="347" t="s">
        <v>315</v>
      </c>
      <c r="B6" s="348"/>
      <c r="C6" s="349" t="s">
        <v>316</v>
      </c>
      <c r="D6" s="350"/>
      <c r="E6" s="101" t="s">
        <v>65</v>
      </c>
      <c r="F6" s="349" t="s">
        <v>316</v>
      </c>
      <c r="G6" s="350"/>
      <c r="H6" s="101" t="s">
        <v>65</v>
      </c>
      <c r="I6" s="349" t="s">
        <v>316</v>
      </c>
      <c r="J6" s="350"/>
      <c r="K6" s="102" t="s">
        <v>65</v>
      </c>
      <c r="L6" s="349" t="s">
        <v>316</v>
      </c>
      <c r="M6" s="350"/>
      <c r="N6" s="102" t="s">
        <v>65</v>
      </c>
      <c r="O6" s="347" t="s">
        <v>317</v>
      </c>
      <c r="P6" s="348"/>
    </row>
    <row r="7" spans="1:16" s="96" customFormat="1" ht="21" customHeight="1">
      <c r="A7" s="99"/>
      <c r="B7" s="100"/>
      <c r="C7" s="341" t="s">
        <v>318</v>
      </c>
      <c r="D7" s="342"/>
      <c r="E7" s="104" t="s">
        <v>319</v>
      </c>
      <c r="F7" s="341" t="s">
        <v>320</v>
      </c>
      <c r="G7" s="342"/>
      <c r="H7" s="104" t="s">
        <v>321</v>
      </c>
      <c r="I7" s="341" t="s">
        <v>318</v>
      </c>
      <c r="J7" s="342"/>
      <c r="K7" s="105" t="s">
        <v>321</v>
      </c>
      <c r="L7" s="341" t="s">
        <v>318</v>
      </c>
      <c r="M7" s="342"/>
      <c r="N7" s="105" t="s">
        <v>322</v>
      </c>
      <c r="O7" s="99"/>
      <c r="P7" s="100"/>
    </row>
    <row r="8" spans="1:16" s="96" customFormat="1" ht="21" customHeight="1">
      <c r="A8" s="97" t="s">
        <v>312</v>
      </c>
      <c r="B8" s="98"/>
      <c r="C8" s="104" t="s">
        <v>323</v>
      </c>
      <c r="D8" s="102" t="s">
        <v>324</v>
      </c>
      <c r="E8" s="105" t="s">
        <v>18</v>
      </c>
      <c r="F8" s="104" t="s">
        <v>323</v>
      </c>
      <c r="G8" s="102" t="s">
        <v>324</v>
      </c>
      <c r="H8" s="105" t="s">
        <v>18</v>
      </c>
      <c r="I8" s="104" t="s">
        <v>323</v>
      </c>
      <c r="J8" s="102" t="s">
        <v>324</v>
      </c>
      <c r="K8" s="105" t="s">
        <v>18</v>
      </c>
      <c r="L8" s="104" t="s">
        <v>323</v>
      </c>
      <c r="M8" s="102" t="s">
        <v>324</v>
      </c>
      <c r="N8" s="105" t="s">
        <v>18</v>
      </c>
      <c r="O8" s="97"/>
      <c r="P8" s="98"/>
    </row>
    <row r="9" spans="1:16" s="96" customFormat="1" ht="21" customHeight="1">
      <c r="A9" s="106" t="s">
        <v>312</v>
      </c>
      <c r="B9" s="107"/>
      <c r="C9" s="103" t="s">
        <v>325</v>
      </c>
      <c r="D9" s="108" t="s">
        <v>326</v>
      </c>
      <c r="E9" s="103" t="s">
        <v>327</v>
      </c>
      <c r="F9" s="103" t="s">
        <v>325</v>
      </c>
      <c r="G9" s="108" t="s">
        <v>328</v>
      </c>
      <c r="H9" s="103" t="s">
        <v>327</v>
      </c>
      <c r="I9" s="103" t="s">
        <v>325</v>
      </c>
      <c r="J9" s="108" t="s">
        <v>328</v>
      </c>
      <c r="K9" s="103" t="s">
        <v>327</v>
      </c>
      <c r="L9" s="103" t="s">
        <v>325</v>
      </c>
      <c r="M9" s="108" t="s">
        <v>328</v>
      </c>
      <c r="N9" s="103" t="s">
        <v>327</v>
      </c>
      <c r="O9" s="106"/>
      <c r="P9" s="107"/>
    </row>
    <row r="10" spans="1:16" ht="21" customHeight="1">
      <c r="A10" s="343" t="s">
        <v>2</v>
      </c>
      <c r="B10" s="344"/>
      <c r="C10" s="109">
        <v>804</v>
      </c>
      <c r="D10" s="109">
        <v>1327</v>
      </c>
      <c r="E10" s="109">
        <v>220884</v>
      </c>
      <c r="F10" s="109">
        <v>57</v>
      </c>
      <c r="G10" s="109">
        <v>64</v>
      </c>
      <c r="H10" s="109">
        <v>12436</v>
      </c>
      <c r="I10" s="109">
        <v>520</v>
      </c>
      <c r="J10" s="109">
        <v>870</v>
      </c>
      <c r="K10" s="109">
        <v>117503</v>
      </c>
      <c r="L10" s="109">
        <v>8</v>
      </c>
      <c r="M10" s="109">
        <v>8</v>
      </c>
      <c r="N10" s="109">
        <v>314</v>
      </c>
      <c r="O10" s="345" t="s">
        <v>3</v>
      </c>
      <c r="P10" s="346"/>
    </row>
    <row r="11" spans="1:16" ht="21" customHeight="1">
      <c r="A11" s="111" t="s">
        <v>329</v>
      </c>
      <c r="B11" s="112"/>
      <c r="C11" s="113">
        <v>767</v>
      </c>
      <c r="D11" s="113">
        <v>1223</v>
      </c>
      <c r="E11" s="113">
        <v>165418</v>
      </c>
      <c r="F11" s="113">
        <v>51</v>
      </c>
      <c r="G11" s="113">
        <v>58</v>
      </c>
      <c r="H11" s="113">
        <v>7661</v>
      </c>
      <c r="I11" s="113">
        <v>473</v>
      </c>
      <c r="J11" s="113">
        <v>658</v>
      </c>
      <c r="K11" s="113">
        <v>75313</v>
      </c>
      <c r="L11" s="113">
        <v>8</v>
      </c>
      <c r="M11" s="113">
        <v>8</v>
      </c>
      <c r="N11" s="113">
        <v>314</v>
      </c>
      <c r="O11" s="114" t="s">
        <v>330</v>
      </c>
      <c r="P11" s="115"/>
    </row>
    <row r="12" spans="1:16" ht="21" customHeight="1">
      <c r="A12" s="116" t="s">
        <v>331</v>
      </c>
      <c r="B12" s="112"/>
      <c r="C12" s="113">
        <v>702</v>
      </c>
      <c r="D12" s="113">
        <v>892</v>
      </c>
      <c r="E12" s="113">
        <v>129627</v>
      </c>
      <c r="F12" s="113">
        <v>47</v>
      </c>
      <c r="G12" s="113">
        <v>49</v>
      </c>
      <c r="H12" s="113">
        <v>7106</v>
      </c>
      <c r="I12" s="113">
        <v>458</v>
      </c>
      <c r="J12" s="113">
        <v>553</v>
      </c>
      <c r="K12" s="113">
        <v>66859</v>
      </c>
      <c r="L12" s="113">
        <v>8</v>
      </c>
      <c r="M12" s="113">
        <v>8</v>
      </c>
      <c r="N12" s="113">
        <v>314</v>
      </c>
      <c r="O12" s="117" t="s">
        <v>332</v>
      </c>
      <c r="P12" s="115"/>
    </row>
    <row r="13" spans="1:16" ht="21" customHeight="1">
      <c r="A13" s="118" t="s">
        <v>333</v>
      </c>
      <c r="B13" s="119"/>
      <c r="C13" s="113">
        <v>17</v>
      </c>
      <c r="D13" s="113">
        <v>19</v>
      </c>
      <c r="E13" s="113">
        <v>1559</v>
      </c>
      <c r="F13" s="113">
        <v>4</v>
      </c>
      <c r="G13" s="113">
        <v>5</v>
      </c>
      <c r="H13" s="113">
        <v>375</v>
      </c>
      <c r="I13" s="113">
        <v>5</v>
      </c>
      <c r="J13" s="113">
        <v>5</v>
      </c>
      <c r="K13" s="113">
        <v>338</v>
      </c>
      <c r="L13" s="113">
        <v>0</v>
      </c>
      <c r="M13" s="113">
        <v>0</v>
      </c>
      <c r="N13" s="113">
        <v>0</v>
      </c>
      <c r="O13" s="117" t="s">
        <v>334</v>
      </c>
      <c r="P13" s="115"/>
    </row>
    <row r="14" spans="1:16" ht="21" customHeight="1">
      <c r="A14" s="118" t="s">
        <v>335</v>
      </c>
      <c r="B14" s="119"/>
      <c r="C14" s="113">
        <v>682</v>
      </c>
      <c r="D14" s="113">
        <v>867</v>
      </c>
      <c r="E14" s="113">
        <v>127204</v>
      </c>
      <c r="F14" s="113">
        <v>41</v>
      </c>
      <c r="G14" s="113">
        <v>42</v>
      </c>
      <c r="H14" s="113">
        <v>6458</v>
      </c>
      <c r="I14" s="113">
        <v>450</v>
      </c>
      <c r="J14" s="113">
        <v>545</v>
      </c>
      <c r="K14" s="113">
        <v>66061</v>
      </c>
      <c r="L14" s="113">
        <v>8</v>
      </c>
      <c r="M14" s="113">
        <v>8</v>
      </c>
      <c r="N14" s="113">
        <v>314</v>
      </c>
      <c r="O14" s="117" t="s">
        <v>336</v>
      </c>
      <c r="P14" s="115"/>
    </row>
    <row r="15" spans="1:16" ht="21" customHeight="1">
      <c r="A15" s="118" t="s">
        <v>337</v>
      </c>
      <c r="B15" s="119"/>
      <c r="C15" s="113">
        <v>3</v>
      </c>
      <c r="D15" s="113">
        <v>6</v>
      </c>
      <c r="E15" s="113">
        <v>864</v>
      </c>
      <c r="F15" s="113">
        <v>2</v>
      </c>
      <c r="G15" s="113">
        <v>2</v>
      </c>
      <c r="H15" s="113">
        <v>273</v>
      </c>
      <c r="I15" s="113">
        <v>3</v>
      </c>
      <c r="J15" s="113">
        <v>3</v>
      </c>
      <c r="K15" s="113">
        <v>460</v>
      </c>
      <c r="L15" s="113">
        <v>0</v>
      </c>
      <c r="M15" s="113">
        <v>0</v>
      </c>
      <c r="N15" s="113">
        <v>0</v>
      </c>
      <c r="O15" s="117" t="s">
        <v>338</v>
      </c>
      <c r="P15" s="115"/>
    </row>
    <row r="16" spans="1:16" ht="21" customHeight="1">
      <c r="A16" s="116" t="s">
        <v>339</v>
      </c>
      <c r="B16" s="112"/>
      <c r="C16" s="113">
        <v>8</v>
      </c>
      <c r="D16" s="113">
        <v>27</v>
      </c>
      <c r="E16" s="113">
        <v>1770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7" t="s">
        <v>340</v>
      </c>
      <c r="P16" s="115"/>
    </row>
    <row r="17" spans="1:16" ht="21" customHeight="1">
      <c r="A17" s="116" t="s">
        <v>341</v>
      </c>
      <c r="B17" s="112"/>
      <c r="C17" s="113">
        <v>48</v>
      </c>
      <c r="D17" s="113">
        <v>277</v>
      </c>
      <c r="E17" s="113">
        <v>22126</v>
      </c>
      <c r="F17" s="113">
        <v>3</v>
      </c>
      <c r="G17" s="113">
        <v>8</v>
      </c>
      <c r="H17" s="113">
        <v>472</v>
      </c>
      <c r="I17" s="113">
        <v>7</v>
      </c>
      <c r="J17" s="113">
        <v>60</v>
      </c>
      <c r="K17" s="113">
        <v>3911</v>
      </c>
      <c r="L17" s="113">
        <v>0</v>
      </c>
      <c r="M17" s="113">
        <v>0</v>
      </c>
      <c r="N17" s="113">
        <v>0</v>
      </c>
      <c r="O17" s="117" t="s">
        <v>342</v>
      </c>
      <c r="P17" s="115"/>
    </row>
    <row r="18" spans="1:16" ht="21" customHeight="1">
      <c r="A18" s="116" t="s">
        <v>343</v>
      </c>
      <c r="B18" s="112"/>
      <c r="C18" s="113">
        <v>7</v>
      </c>
      <c r="D18" s="113">
        <v>25</v>
      </c>
      <c r="E18" s="113">
        <v>4548</v>
      </c>
      <c r="F18" s="113">
        <v>1</v>
      </c>
      <c r="G18" s="113">
        <v>1</v>
      </c>
      <c r="H18" s="113">
        <v>83</v>
      </c>
      <c r="I18" s="113">
        <v>8</v>
      </c>
      <c r="J18" s="113">
        <v>45</v>
      </c>
      <c r="K18" s="113">
        <v>4543</v>
      </c>
      <c r="L18" s="113">
        <v>0</v>
      </c>
      <c r="M18" s="113">
        <v>0</v>
      </c>
      <c r="N18" s="113">
        <v>0</v>
      </c>
      <c r="O18" s="117" t="s">
        <v>344</v>
      </c>
      <c r="P18" s="115"/>
    </row>
    <row r="19" spans="1:16" ht="21" customHeight="1">
      <c r="A19" s="116" t="s">
        <v>345</v>
      </c>
      <c r="B19" s="112"/>
      <c r="C19" s="113">
        <v>2</v>
      </c>
      <c r="D19" s="113">
        <v>2</v>
      </c>
      <c r="E19" s="113">
        <v>7347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4" t="s">
        <v>346</v>
      </c>
      <c r="P19" s="115"/>
    </row>
    <row r="20" spans="1:16" ht="21" customHeight="1">
      <c r="A20" s="118" t="s">
        <v>347</v>
      </c>
      <c r="B20" s="120" t="s">
        <v>348</v>
      </c>
      <c r="C20" s="113">
        <v>2</v>
      </c>
      <c r="D20" s="113">
        <v>2</v>
      </c>
      <c r="E20" s="113">
        <v>7347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21" t="s">
        <v>349</v>
      </c>
      <c r="P20" s="122" t="s">
        <v>350</v>
      </c>
    </row>
    <row r="21" spans="1:16" ht="21" customHeight="1">
      <c r="A21" s="111" t="s">
        <v>351</v>
      </c>
      <c r="B21" s="112"/>
      <c r="C21" s="113">
        <v>6</v>
      </c>
      <c r="D21" s="113">
        <v>64</v>
      </c>
      <c r="E21" s="113">
        <v>18222</v>
      </c>
      <c r="F21" s="113">
        <v>0</v>
      </c>
      <c r="G21" s="113">
        <v>0</v>
      </c>
      <c r="H21" s="113">
        <v>0</v>
      </c>
      <c r="I21" s="113">
        <v>3</v>
      </c>
      <c r="J21" s="113">
        <v>3</v>
      </c>
      <c r="K21" s="113">
        <v>1780</v>
      </c>
      <c r="L21" s="113">
        <v>0</v>
      </c>
      <c r="M21" s="113">
        <v>0</v>
      </c>
      <c r="N21" s="113">
        <v>0</v>
      </c>
      <c r="O21" s="114" t="s">
        <v>352</v>
      </c>
      <c r="P21" s="115"/>
    </row>
    <row r="22" spans="1:16" ht="21" customHeight="1">
      <c r="A22" s="118" t="s">
        <v>353</v>
      </c>
      <c r="B22" s="120" t="s">
        <v>354</v>
      </c>
      <c r="C22" s="113">
        <v>5</v>
      </c>
      <c r="D22" s="113">
        <v>46</v>
      </c>
      <c r="E22" s="113">
        <v>14412</v>
      </c>
      <c r="F22" s="113">
        <v>0</v>
      </c>
      <c r="G22" s="113">
        <v>0</v>
      </c>
      <c r="H22" s="113">
        <v>0</v>
      </c>
      <c r="I22" s="113">
        <v>3</v>
      </c>
      <c r="J22" s="113">
        <v>3</v>
      </c>
      <c r="K22" s="113">
        <v>1780</v>
      </c>
      <c r="L22" s="113">
        <v>0</v>
      </c>
      <c r="M22" s="113">
        <v>0</v>
      </c>
      <c r="N22" s="113">
        <v>0</v>
      </c>
      <c r="O22" s="121" t="s">
        <v>355</v>
      </c>
      <c r="P22" s="122" t="s">
        <v>356</v>
      </c>
    </row>
    <row r="23" spans="1:16" ht="21" customHeight="1">
      <c r="A23" s="118" t="s">
        <v>357</v>
      </c>
      <c r="B23" s="120" t="s">
        <v>354</v>
      </c>
      <c r="C23" s="113">
        <v>1</v>
      </c>
      <c r="D23" s="113">
        <v>18</v>
      </c>
      <c r="E23" s="113">
        <v>3810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21" t="s">
        <v>358</v>
      </c>
      <c r="P23" s="122" t="s">
        <v>356</v>
      </c>
    </row>
    <row r="24" spans="1:16" ht="21" customHeight="1">
      <c r="A24" s="111" t="s">
        <v>359</v>
      </c>
      <c r="B24" s="112"/>
      <c r="C24" s="113">
        <v>2</v>
      </c>
      <c r="D24" s="113">
        <v>2</v>
      </c>
      <c r="E24" s="113">
        <v>1162</v>
      </c>
      <c r="F24" s="113">
        <v>1</v>
      </c>
      <c r="G24" s="113">
        <v>1</v>
      </c>
      <c r="H24" s="113">
        <v>2684</v>
      </c>
      <c r="I24" s="113">
        <v>24</v>
      </c>
      <c r="J24" s="113">
        <v>174</v>
      </c>
      <c r="K24" s="113">
        <v>19965</v>
      </c>
      <c r="L24" s="113">
        <v>0</v>
      </c>
      <c r="M24" s="113">
        <v>0</v>
      </c>
      <c r="N24" s="113">
        <v>0</v>
      </c>
      <c r="O24" s="114" t="s">
        <v>41</v>
      </c>
      <c r="P24" s="115"/>
    </row>
    <row r="25" spans="1:16" ht="21" customHeight="1">
      <c r="A25" s="118" t="s">
        <v>347</v>
      </c>
      <c r="B25" s="120" t="s">
        <v>354</v>
      </c>
      <c r="C25" s="113">
        <v>2</v>
      </c>
      <c r="D25" s="113">
        <v>2</v>
      </c>
      <c r="E25" s="113">
        <v>1162</v>
      </c>
      <c r="F25" s="113">
        <v>0</v>
      </c>
      <c r="G25" s="113">
        <v>0</v>
      </c>
      <c r="H25" s="113">
        <v>0</v>
      </c>
      <c r="I25" s="113">
        <v>23</v>
      </c>
      <c r="J25" s="113">
        <v>173</v>
      </c>
      <c r="K25" s="113">
        <v>13219</v>
      </c>
      <c r="L25" s="113">
        <v>0</v>
      </c>
      <c r="M25" s="113">
        <v>0</v>
      </c>
      <c r="N25" s="113">
        <v>0</v>
      </c>
      <c r="O25" s="121" t="s">
        <v>349</v>
      </c>
      <c r="P25" s="122" t="s">
        <v>356</v>
      </c>
    </row>
    <row r="26" spans="1:16" ht="21" customHeight="1">
      <c r="A26" s="123"/>
      <c r="B26" s="120" t="s">
        <v>348</v>
      </c>
      <c r="C26" s="113">
        <v>0</v>
      </c>
      <c r="D26" s="113">
        <v>0</v>
      </c>
      <c r="E26" s="113">
        <v>0</v>
      </c>
      <c r="F26" s="113">
        <v>1</v>
      </c>
      <c r="G26" s="113">
        <v>1</v>
      </c>
      <c r="H26" s="113">
        <v>2684</v>
      </c>
      <c r="I26" s="113">
        <v>1</v>
      </c>
      <c r="J26" s="113">
        <v>1</v>
      </c>
      <c r="K26" s="113">
        <v>6746</v>
      </c>
      <c r="L26" s="113">
        <v>0</v>
      </c>
      <c r="M26" s="113">
        <v>0</v>
      </c>
      <c r="N26" s="113">
        <v>0</v>
      </c>
      <c r="O26" s="124"/>
      <c r="P26" s="122" t="s">
        <v>350</v>
      </c>
    </row>
    <row r="27" spans="1:16" ht="21" customHeight="1">
      <c r="A27" s="111" t="s">
        <v>360</v>
      </c>
      <c r="B27" s="112"/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1</v>
      </c>
      <c r="J27" s="113">
        <v>1</v>
      </c>
      <c r="K27" s="113">
        <v>2350</v>
      </c>
      <c r="L27" s="113">
        <v>0</v>
      </c>
      <c r="M27" s="113">
        <v>0</v>
      </c>
      <c r="N27" s="113">
        <v>0</v>
      </c>
      <c r="O27" s="114" t="s">
        <v>361</v>
      </c>
      <c r="P27" s="115"/>
    </row>
    <row r="28" spans="1:16" ht="21" customHeight="1">
      <c r="A28" s="111" t="s">
        <v>362</v>
      </c>
      <c r="B28" s="112"/>
      <c r="C28" s="113">
        <v>1</v>
      </c>
      <c r="D28" s="113">
        <v>1</v>
      </c>
      <c r="E28" s="113">
        <v>63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4" t="s">
        <v>363</v>
      </c>
      <c r="P28" s="115"/>
    </row>
    <row r="29" spans="1:18" ht="21" customHeight="1">
      <c r="A29" s="125" t="s">
        <v>364</v>
      </c>
      <c r="B29" s="126"/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1</v>
      </c>
      <c r="J29" s="113">
        <v>1</v>
      </c>
      <c r="K29" s="113">
        <v>192</v>
      </c>
      <c r="L29" s="113">
        <v>0</v>
      </c>
      <c r="M29" s="113">
        <v>0</v>
      </c>
      <c r="N29" s="113">
        <v>0</v>
      </c>
      <c r="O29" s="114" t="s">
        <v>365</v>
      </c>
      <c r="P29" s="115"/>
      <c r="R29" s="121"/>
    </row>
    <row r="30" spans="1:16" ht="21" customHeight="1">
      <c r="A30" s="111" t="s">
        <v>366</v>
      </c>
      <c r="B30" s="112"/>
      <c r="C30" s="113">
        <v>1</v>
      </c>
      <c r="D30" s="113">
        <v>1</v>
      </c>
      <c r="E30" s="113">
        <v>1844</v>
      </c>
      <c r="F30" s="113">
        <v>1</v>
      </c>
      <c r="G30" s="113">
        <v>1</v>
      </c>
      <c r="H30" s="113">
        <v>906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4" t="s">
        <v>367</v>
      </c>
      <c r="P30" s="115"/>
    </row>
    <row r="31" spans="1:16" ht="21" customHeight="1">
      <c r="A31" s="111" t="s">
        <v>368</v>
      </c>
      <c r="B31" s="112"/>
      <c r="C31" s="113">
        <v>0</v>
      </c>
      <c r="D31" s="113">
        <v>0</v>
      </c>
      <c r="E31" s="113">
        <v>0</v>
      </c>
      <c r="F31" s="113">
        <v>1</v>
      </c>
      <c r="G31" s="113">
        <v>1</v>
      </c>
      <c r="H31" s="113">
        <v>302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4" t="s">
        <v>369</v>
      </c>
      <c r="P31" s="115"/>
    </row>
    <row r="32" spans="1:16" ht="21" customHeight="1">
      <c r="A32" s="111" t="s">
        <v>370</v>
      </c>
      <c r="B32" s="112"/>
      <c r="C32" s="113">
        <v>3</v>
      </c>
      <c r="D32" s="113">
        <v>3</v>
      </c>
      <c r="E32" s="113">
        <v>2996</v>
      </c>
      <c r="F32" s="113">
        <v>0</v>
      </c>
      <c r="G32" s="113">
        <v>0</v>
      </c>
      <c r="H32" s="113">
        <v>0</v>
      </c>
      <c r="I32" s="113">
        <v>3</v>
      </c>
      <c r="J32" s="113">
        <v>3</v>
      </c>
      <c r="K32" s="113">
        <v>3334</v>
      </c>
      <c r="L32" s="113">
        <v>0</v>
      </c>
      <c r="M32" s="113">
        <v>0</v>
      </c>
      <c r="N32" s="113">
        <v>0</v>
      </c>
      <c r="O32" s="114" t="s">
        <v>371</v>
      </c>
      <c r="P32" s="115"/>
    </row>
    <row r="33" spans="1:16" ht="21" customHeight="1">
      <c r="A33" s="111" t="s">
        <v>372</v>
      </c>
      <c r="B33" s="112"/>
      <c r="C33" s="113">
        <v>22</v>
      </c>
      <c r="D33" s="113">
        <v>31</v>
      </c>
      <c r="E33" s="113">
        <v>29569</v>
      </c>
      <c r="F33" s="113">
        <v>3</v>
      </c>
      <c r="G33" s="113">
        <v>3</v>
      </c>
      <c r="H33" s="113">
        <v>883</v>
      </c>
      <c r="I33" s="113">
        <v>10</v>
      </c>
      <c r="J33" s="113">
        <v>12</v>
      </c>
      <c r="K33" s="113">
        <v>6705</v>
      </c>
      <c r="L33" s="113">
        <v>0</v>
      </c>
      <c r="M33" s="113">
        <v>0</v>
      </c>
      <c r="N33" s="113">
        <v>0</v>
      </c>
      <c r="O33" s="114" t="s">
        <v>36</v>
      </c>
      <c r="P33" s="115"/>
    </row>
    <row r="34" spans="1:16" ht="21" customHeight="1">
      <c r="A34" s="127" t="s">
        <v>373</v>
      </c>
      <c r="B34" s="126"/>
      <c r="C34" s="113">
        <v>2</v>
      </c>
      <c r="D34" s="113">
        <v>2</v>
      </c>
      <c r="E34" s="113">
        <v>1610</v>
      </c>
      <c r="F34" s="113">
        <v>0</v>
      </c>
      <c r="G34" s="113">
        <v>0</v>
      </c>
      <c r="H34" s="113">
        <v>0</v>
      </c>
      <c r="I34" s="113">
        <v>5</v>
      </c>
      <c r="J34" s="113">
        <v>18</v>
      </c>
      <c r="K34" s="113">
        <v>7864</v>
      </c>
      <c r="L34" s="113">
        <v>0</v>
      </c>
      <c r="M34" s="113">
        <v>0</v>
      </c>
      <c r="N34" s="113">
        <v>0</v>
      </c>
      <c r="O34" s="114" t="s">
        <v>374</v>
      </c>
      <c r="P34" s="115"/>
    </row>
    <row r="35" spans="1:16" ht="14.25" customHeight="1">
      <c r="A35" s="128"/>
      <c r="B35" s="129"/>
      <c r="C35" s="130">
        <f>C11+C21+C24+C27+C28+C29+C30+C31+C32+C33+C34</f>
        <v>804</v>
      </c>
      <c r="D35" s="130">
        <f aca="true" t="shared" si="0" ref="D35:N35">D11+D21+D24+D27+D28+D29+D30+D31+D32+D33+D34</f>
        <v>1327</v>
      </c>
      <c r="E35" s="130">
        <f t="shared" si="0"/>
        <v>220884</v>
      </c>
      <c r="F35" s="130">
        <f t="shared" si="0"/>
        <v>57</v>
      </c>
      <c r="G35" s="130">
        <f t="shared" si="0"/>
        <v>64</v>
      </c>
      <c r="H35" s="130">
        <f t="shared" si="0"/>
        <v>12436</v>
      </c>
      <c r="I35" s="130">
        <f t="shared" si="0"/>
        <v>520</v>
      </c>
      <c r="J35" s="130">
        <f t="shared" si="0"/>
        <v>870</v>
      </c>
      <c r="K35" s="130">
        <f t="shared" si="0"/>
        <v>117503</v>
      </c>
      <c r="L35" s="130">
        <f t="shared" si="0"/>
        <v>8</v>
      </c>
      <c r="M35" s="130">
        <f t="shared" si="0"/>
        <v>8</v>
      </c>
      <c r="N35" s="130">
        <f t="shared" si="0"/>
        <v>314</v>
      </c>
      <c r="O35" s="128"/>
      <c r="P35" s="129"/>
    </row>
    <row r="36" spans="1:16" ht="14.25" customHeight="1">
      <c r="A36" s="131"/>
      <c r="B36" s="13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1"/>
      <c r="P36" s="131"/>
    </row>
    <row r="37" spans="2:3" ht="21" customHeight="1">
      <c r="B37" s="133" t="s">
        <v>375</v>
      </c>
      <c r="C37" s="134" t="s">
        <v>376</v>
      </c>
    </row>
    <row r="38" spans="2:3" ht="21" customHeight="1">
      <c r="B38" s="133" t="s">
        <v>377</v>
      </c>
      <c r="C38" s="134" t="s">
        <v>378</v>
      </c>
    </row>
    <row r="39" spans="2:3" ht="21" customHeight="1">
      <c r="B39" s="133" t="s">
        <v>379</v>
      </c>
      <c r="C39" s="134" t="s">
        <v>380</v>
      </c>
    </row>
    <row r="40" spans="2:3" ht="21" customHeight="1">
      <c r="B40" s="133" t="s">
        <v>381</v>
      </c>
      <c r="C40" s="134" t="s">
        <v>382</v>
      </c>
    </row>
    <row r="41" ht="27.75" customHeight="1">
      <c r="P41" s="136">
        <v>40700.552569444444</v>
      </c>
    </row>
    <row r="42" ht="27.75" customHeight="1">
      <c r="P42" s="137" t="s">
        <v>383</v>
      </c>
    </row>
  </sheetData>
  <sheetProtection/>
  <mergeCells count="18">
    <mergeCell ref="C4:H4"/>
    <mergeCell ref="I4:N4"/>
    <mergeCell ref="C5:E5"/>
    <mergeCell ref="F5:H5"/>
    <mergeCell ref="I5:K5"/>
    <mergeCell ref="L5:N5"/>
    <mergeCell ref="A6:B6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A10:B10"/>
    <mergeCell ref="O10:P10"/>
  </mergeCells>
  <printOptions horizontalCentered="1"/>
  <pageMargins left="0" right="0" top="0.78740157480315" bottom="0.393700787401575" header="0.511811023622047" footer="0.511811023622047"/>
  <pageSetup horizontalDpi="1200" verticalDpi="12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18" sqref="A18"/>
    </sheetView>
  </sheetViews>
  <sheetFormatPr defaultColWidth="9.140625" defaultRowHeight="27.75" customHeight="1"/>
  <cols>
    <col min="1" max="1" width="33.7109375" style="110" customWidth="1"/>
    <col min="2" max="3" width="10.7109375" style="135" customWidth="1"/>
    <col min="4" max="4" width="13.7109375" style="135" customWidth="1"/>
    <col min="5" max="6" width="10.7109375" style="135" customWidth="1"/>
    <col min="7" max="7" width="13.7109375" style="135" customWidth="1"/>
    <col min="8" max="9" width="10.7109375" style="135" customWidth="1"/>
    <col min="10" max="10" width="13.7109375" style="135" customWidth="1"/>
    <col min="11" max="12" width="10.7109375" style="135" customWidth="1"/>
    <col min="13" max="13" width="13.7109375" style="135" customWidth="1"/>
    <col min="14" max="14" width="33.7109375" style="110" customWidth="1"/>
    <col min="15" max="15" width="18.140625" style="110" customWidth="1"/>
    <col min="16" max="16384" width="9.140625" style="110" customWidth="1"/>
  </cols>
  <sheetData>
    <row r="1" spans="1:13" s="96" customFormat="1" ht="21" customHeight="1">
      <c r="A1" s="96" t="s">
        <v>384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96" customFormat="1" ht="21" customHeight="1">
      <c r="A2" s="96" t="s">
        <v>385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2:13" s="96" customFormat="1" ht="1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5" s="96" customFormat="1" ht="21" customHeight="1">
      <c r="A4" s="141"/>
      <c r="B4" s="351" t="s">
        <v>386</v>
      </c>
      <c r="C4" s="354"/>
      <c r="D4" s="354"/>
      <c r="E4" s="354"/>
      <c r="F4" s="354"/>
      <c r="G4" s="355"/>
      <c r="H4" s="351" t="s">
        <v>387</v>
      </c>
      <c r="I4" s="354"/>
      <c r="J4" s="354"/>
      <c r="K4" s="354"/>
      <c r="L4" s="354"/>
      <c r="M4" s="355"/>
      <c r="N4" s="141"/>
      <c r="O4" s="142"/>
    </row>
    <row r="5" spans="1:15" s="96" customFormat="1" ht="21" customHeight="1">
      <c r="A5" s="143" t="s">
        <v>388</v>
      </c>
      <c r="B5" s="351" t="s">
        <v>389</v>
      </c>
      <c r="C5" s="354"/>
      <c r="D5" s="354"/>
      <c r="E5" s="351" t="s">
        <v>314</v>
      </c>
      <c r="F5" s="354"/>
      <c r="G5" s="355"/>
      <c r="H5" s="361" t="s">
        <v>389</v>
      </c>
      <c r="I5" s="362"/>
      <c r="J5" s="362"/>
      <c r="K5" s="361" t="s">
        <v>314</v>
      </c>
      <c r="L5" s="362"/>
      <c r="M5" s="363"/>
      <c r="N5" s="143"/>
      <c r="O5" s="142"/>
    </row>
    <row r="6" spans="1:15" s="96" customFormat="1" ht="21" customHeight="1">
      <c r="A6" s="144"/>
      <c r="B6" s="349" t="s">
        <v>390</v>
      </c>
      <c r="C6" s="356"/>
      <c r="D6" s="102" t="s">
        <v>101</v>
      </c>
      <c r="E6" s="357" t="s">
        <v>390</v>
      </c>
      <c r="F6" s="358"/>
      <c r="G6" s="102" t="s">
        <v>101</v>
      </c>
      <c r="H6" s="357" t="s">
        <v>390</v>
      </c>
      <c r="I6" s="358"/>
      <c r="J6" s="102" t="s">
        <v>101</v>
      </c>
      <c r="K6" s="357" t="s">
        <v>390</v>
      </c>
      <c r="L6" s="358"/>
      <c r="M6" s="102" t="s">
        <v>101</v>
      </c>
      <c r="N6" s="144"/>
      <c r="O6" s="142"/>
    </row>
    <row r="7" spans="1:15" s="96" customFormat="1" ht="21" customHeight="1">
      <c r="A7" s="144" t="s">
        <v>103</v>
      </c>
      <c r="B7" s="341" t="s">
        <v>391</v>
      </c>
      <c r="C7" s="359"/>
      <c r="D7" s="105" t="s">
        <v>100</v>
      </c>
      <c r="E7" s="341" t="s">
        <v>391</v>
      </c>
      <c r="F7" s="360"/>
      <c r="G7" s="105" t="s">
        <v>100</v>
      </c>
      <c r="H7" s="145"/>
      <c r="I7" s="146" t="s">
        <v>392</v>
      </c>
      <c r="J7" s="105" t="s">
        <v>100</v>
      </c>
      <c r="K7" s="341" t="s">
        <v>391</v>
      </c>
      <c r="L7" s="359"/>
      <c r="M7" s="105" t="s">
        <v>100</v>
      </c>
      <c r="N7" s="144" t="s">
        <v>102</v>
      </c>
      <c r="O7" s="147"/>
    </row>
    <row r="8" spans="1:15" s="96" customFormat="1" ht="21" customHeight="1">
      <c r="A8" s="143" t="s">
        <v>388</v>
      </c>
      <c r="B8" s="104" t="s">
        <v>393</v>
      </c>
      <c r="C8" s="104" t="s">
        <v>394</v>
      </c>
      <c r="D8" s="105" t="s">
        <v>65</v>
      </c>
      <c r="E8" s="104" t="s">
        <v>393</v>
      </c>
      <c r="F8" s="104" t="s">
        <v>394</v>
      </c>
      <c r="G8" s="105" t="s">
        <v>65</v>
      </c>
      <c r="H8" s="104" t="s">
        <v>393</v>
      </c>
      <c r="I8" s="105" t="s">
        <v>394</v>
      </c>
      <c r="J8" s="105" t="s">
        <v>65</v>
      </c>
      <c r="K8" s="104" t="s">
        <v>393</v>
      </c>
      <c r="L8" s="102" t="s">
        <v>394</v>
      </c>
      <c r="M8" s="105" t="s">
        <v>65</v>
      </c>
      <c r="N8" s="143"/>
      <c r="O8" s="142"/>
    </row>
    <row r="9" spans="1:15" s="96" customFormat="1" ht="21" customHeight="1">
      <c r="A9" s="143" t="s">
        <v>388</v>
      </c>
      <c r="B9" s="104" t="s">
        <v>395</v>
      </c>
      <c r="C9" s="104" t="s">
        <v>396</v>
      </c>
      <c r="D9" s="105" t="s">
        <v>63</v>
      </c>
      <c r="E9" s="104" t="s">
        <v>395</v>
      </c>
      <c r="F9" s="104" t="s">
        <v>396</v>
      </c>
      <c r="G9" s="105" t="s">
        <v>63</v>
      </c>
      <c r="H9" s="104" t="s">
        <v>395</v>
      </c>
      <c r="I9" s="105" t="s">
        <v>396</v>
      </c>
      <c r="J9" s="105" t="s">
        <v>63</v>
      </c>
      <c r="K9" s="104" t="s">
        <v>395</v>
      </c>
      <c r="L9" s="105" t="s">
        <v>396</v>
      </c>
      <c r="M9" s="105" t="s">
        <v>63</v>
      </c>
      <c r="N9" s="143"/>
      <c r="O9" s="142"/>
    </row>
    <row r="10" spans="1:15" s="96" customFormat="1" ht="21" customHeight="1">
      <c r="A10" s="143" t="s">
        <v>388</v>
      </c>
      <c r="B10" s="148" t="s">
        <v>397</v>
      </c>
      <c r="C10" s="148" t="s">
        <v>398</v>
      </c>
      <c r="D10" s="105" t="s">
        <v>18</v>
      </c>
      <c r="E10" s="148" t="s">
        <v>397</v>
      </c>
      <c r="F10" s="148" t="s">
        <v>398</v>
      </c>
      <c r="G10" s="105" t="s">
        <v>18</v>
      </c>
      <c r="H10" s="148" t="s">
        <v>397</v>
      </c>
      <c r="I10" s="149" t="s">
        <v>398</v>
      </c>
      <c r="J10" s="105" t="s">
        <v>18</v>
      </c>
      <c r="K10" s="148" t="s">
        <v>397</v>
      </c>
      <c r="L10" s="105" t="s">
        <v>398</v>
      </c>
      <c r="M10" s="105" t="s">
        <v>18</v>
      </c>
      <c r="N10" s="143"/>
      <c r="O10" s="142"/>
    </row>
    <row r="11" spans="1:15" s="96" customFormat="1" ht="21" customHeight="1">
      <c r="A11" s="150" t="s">
        <v>388</v>
      </c>
      <c r="B11" s="145" t="s">
        <v>397</v>
      </c>
      <c r="C11" s="145" t="s">
        <v>398</v>
      </c>
      <c r="D11" s="108" t="s">
        <v>58</v>
      </c>
      <c r="E11" s="145" t="s">
        <v>397</v>
      </c>
      <c r="F11" s="145" t="s">
        <v>398</v>
      </c>
      <c r="G11" s="108" t="s">
        <v>58</v>
      </c>
      <c r="H11" s="145" t="s">
        <v>397</v>
      </c>
      <c r="I11" s="151" t="s">
        <v>398</v>
      </c>
      <c r="J11" s="108" t="s">
        <v>58</v>
      </c>
      <c r="K11" s="145" t="s">
        <v>397</v>
      </c>
      <c r="L11" s="108" t="s">
        <v>398</v>
      </c>
      <c r="M11" s="108" t="s">
        <v>58</v>
      </c>
      <c r="N11" s="150"/>
      <c r="O11" s="142"/>
    </row>
    <row r="12" spans="1:14" s="96" customFormat="1" ht="21" customHeight="1">
      <c r="A12" s="156" t="s">
        <v>399</v>
      </c>
      <c r="B12" s="149">
        <v>6</v>
      </c>
      <c r="C12" s="149">
        <v>6</v>
      </c>
      <c r="D12" s="149">
        <v>762</v>
      </c>
      <c r="E12" s="149">
        <v>1</v>
      </c>
      <c r="F12" s="149">
        <v>1</v>
      </c>
      <c r="G12" s="149">
        <v>16</v>
      </c>
      <c r="H12" s="149">
        <v>3</v>
      </c>
      <c r="I12" s="149">
        <v>3</v>
      </c>
      <c r="J12" s="149">
        <v>653</v>
      </c>
      <c r="K12" s="149" t="s">
        <v>307</v>
      </c>
      <c r="L12" s="149" t="s">
        <v>307</v>
      </c>
      <c r="M12" s="149" t="s">
        <v>307</v>
      </c>
      <c r="N12" s="152" t="s">
        <v>96</v>
      </c>
    </row>
    <row r="13" spans="1:14" ht="21" customHeight="1">
      <c r="A13" s="157" t="s">
        <v>400</v>
      </c>
      <c r="B13" s="154">
        <v>6</v>
      </c>
      <c r="C13" s="154">
        <v>6</v>
      </c>
      <c r="D13" s="154">
        <v>762</v>
      </c>
      <c r="E13" s="154">
        <v>1</v>
      </c>
      <c r="F13" s="154">
        <v>1</v>
      </c>
      <c r="G13" s="154">
        <v>16</v>
      </c>
      <c r="H13" s="154">
        <v>1</v>
      </c>
      <c r="I13" s="154">
        <v>1</v>
      </c>
      <c r="J13" s="154">
        <v>75</v>
      </c>
      <c r="K13" s="154" t="s">
        <v>307</v>
      </c>
      <c r="L13" s="154" t="s">
        <v>307</v>
      </c>
      <c r="M13" s="154" t="s">
        <v>307</v>
      </c>
      <c r="N13" s="153" t="s">
        <v>401</v>
      </c>
    </row>
    <row r="14" spans="1:14" ht="21" customHeight="1">
      <c r="A14" s="157" t="s">
        <v>402</v>
      </c>
      <c r="B14" s="154" t="s">
        <v>307</v>
      </c>
      <c r="C14" s="154" t="s">
        <v>307</v>
      </c>
      <c r="D14" s="154" t="s">
        <v>307</v>
      </c>
      <c r="E14" s="154" t="s">
        <v>307</v>
      </c>
      <c r="F14" s="154" t="s">
        <v>307</v>
      </c>
      <c r="G14" s="154" t="s">
        <v>307</v>
      </c>
      <c r="H14" s="154">
        <v>1</v>
      </c>
      <c r="I14" s="154">
        <v>1</v>
      </c>
      <c r="J14" s="154">
        <v>178</v>
      </c>
      <c r="K14" s="154" t="s">
        <v>307</v>
      </c>
      <c r="L14" s="154" t="s">
        <v>307</v>
      </c>
      <c r="M14" s="154" t="s">
        <v>307</v>
      </c>
      <c r="N14" s="153" t="s">
        <v>403</v>
      </c>
    </row>
    <row r="15" spans="1:14" ht="21" customHeight="1">
      <c r="A15" s="153" t="s">
        <v>404</v>
      </c>
      <c r="B15" s="154" t="s">
        <v>307</v>
      </c>
      <c r="C15" s="154" t="s">
        <v>307</v>
      </c>
      <c r="D15" s="154" t="s">
        <v>307</v>
      </c>
      <c r="E15" s="154" t="s">
        <v>307</v>
      </c>
      <c r="F15" s="154" t="s">
        <v>307</v>
      </c>
      <c r="G15" s="154" t="s">
        <v>307</v>
      </c>
      <c r="H15" s="154">
        <v>1</v>
      </c>
      <c r="I15" s="154">
        <v>1</v>
      </c>
      <c r="J15" s="154">
        <v>400</v>
      </c>
      <c r="K15" s="154" t="s">
        <v>307</v>
      </c>
      <c r="L15" s="154" t="s">
        <v>307</v>
      </c>
      <c r="M15" s="154" t="s">
        <v>307</v>
      </c>
      <c r="N15" s="153" t="s">
        <v>36</v>
      </c>
    </row>
    <row r="16" spans="1:14" ht="21" customHeight="1">
      <c r="A16" s="156" t="s">
        <v>405</v>
      </c>
      <c r="B16" s="149">
        <v>2</v>
      </c>
      <c r="C16" s="149">
        <v>2</v>
      </c>
      <c r="D16" s="149">
        <v>1106</v>
      </c>
      <c r="E16" s="149">
        <v>2</v>
      </c>
      <c r="F16" s="149">
        <v>2</v>
      </c>
      <c r="G16" s="149">
        <v>440</v>
      </c>
      <c r="H16" s="149">
        <v>5</v>
      </c>
      <c r="I16" s="149">
        <v>5</v>
      </c>
      <c r="J16" s="149">
        <v>4342</v>
      </c>
      <c r="K16" s="149" t="s">
        <v>307</v>
      </c>
      <c r="L16" s="149" t="s">
        <v>307</v>
      </c>
      <c r="M16" s="149" t="s">
        <v>307</v>
      </c>
      <c r="N16" s="152" t="s">
        <v>86</v>
      </c>
    </row>
    <row r="17" spans="1:14" ht="21" customHeight="1">
      <c r="A17" s="157" t="s">
        <v>406</v>
      </c>
      <c r="B17" s="154" t="s">
        <v>307</v>
      </c>
      <c r="C17" s="154" t="s">
        <v>307</v>
      </c>
      <c r="D17" s="154" t="s">
        <v>307</v>
      </c>
      <c r="E17" s="154">
        <v>2</v>
      </c>
      <c r="F17" s="154">
        <v>2</v>
      </c>
      <c r="G17" s="154">
        <v>440</v>
      </c>
      <c r="H17" s="154">
        <v>1</v>
      </c>
      <c r="I17" s="154">
        <v>1</v>
      </c>
      <c r="J17" s="154">
        <v>342</v>
      </c>
      <c r="K17" s="154" t="s">
        <v>307</v>
      </c>
      <c r="L17" s="154" t="s">
        <v>307</v>
      </c>
      <c r="M17" s="154" t="s">
        <v>307</v>
      </c>
      <c r="N17" s="153" t="s">
        <v>407</v>
      </c>
    </row>
    <row r="18" spans="1:14" ht="21" customHeight="1">
      <c r="A18" s="157" t="s">
        <v>408</v>
      </c>
      <c r="B18" s="154">
        <v>1</v>
      </c>
      <c r="C18" s="154">
        <v>1</v>
      </c>
      <c r="D18" s="154">
        <v>1056</v>
      </c>
      <c r="E18" s="154" t="s">
        <v>307</v>
      </c>
      <c r="F18" s="154" t="s">
        <v>307</v>
      </c>
      <c r="G18" s="154" t="s">
        <v>307</v>
      </c>
      <c r="H18" s="154" t="s">
        <v>307</v>
      </c>
      <c r="I18" s="154" t="s">
        <v>307</v>
      </c>
      <c r="J18" s="154" t="s">
        <v>307</v>
      </c>
      <c r="K18" s="154" t="s">
        <v>307</v>
      </c>
      <c r="L18" s="154" t="s">
        <v>307</v>
      </c>
      <c r="M18" s="154" t="s">
        <v>307</v>
      </c>
      <c r="N18" s="153" t="s">
        <v>409</v>
      </c>
    </row>
    <row r="19" spans="1:14" s="96" customFormat="1" ht="21" customHeight="1">
      <c r="A19" s="153" t="s">
        <v>404</v>
      </c>
      <c r="B19" s="154">
        <v>1</v>
      </c>
      <c r="C19" s="154">
        <v>1</v>
      </c>
      <c r="D19" s="154">
        <v>50</v>
      </c>
      <c r="E19" s="154" t="s">
        <v>307</v>
      </c>
      <c r="F19" s="154" t="s">
        <v>307</v>
      </c>
      <c r="G19" s="154" t="s">
        <v>307</v>
      </c>
      <c r="H19" s="154">
        <v>4</v>
      </c>
      <c r="I19" s="154">
        <v>4</v>
      </c>
      <c r="J19" s="154">
        <v>4000</v>
      </c>
      <c r="K19" s="154" t="s">
        <v>307</v>
      </c>
      <c r="L19" s="154" t="s">
        <v>307</v>
      </c>
      <c r="M19" s="154" t="s">
        <v>307</v>
      </c>
      <c r="N19" s="153" t="s">
        <v>36</v>
      </c>
    </row>
    <row r="20" spans="1:14" ht="15.75" customHeight="1">
      <c r="A20" s="155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55"/>
    </row>
    <row r="21" spans="1:14" ht="15.75" customHeigh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1"/>
    </row>
    <row r="22" spans="1:2" ht="21" customHeight="1">
      <c r="A22" s="133" t="s">
        <v>375</v>
      </c>
      <c r="B22" s="134" t="s">
        <v>376</v>
      </c>
    </row>
    <row r="23" spans="1:2" ht="21" customHeight="1">
      <c r="A23" s="133" t="s">
        <v>377</v>
      </c>
      <c r="B23" s="134" t="s">
        <v>378</v>
      </c>
    </row>
    <row r="24" spans="1:2" ht="21" customHeight="1">
      <c r="A24" s="133" t="s">
        <v>379</v>
      </c>
      <c r="B24" s="134" t="s">
        <v>380</v>
      </c>
    </row>
    <row r="25" spans="1:2" ht="21" customHeight="1">
      <c r="A25" s="133" t="s">
        <v>381</v>
      </c>
      <c r="B25" s="134" t="s">
        <v>382</v>
      </c>
    </row>
    <row r="26" ht="21" customHeight="1">
      <c r="N26" s="136">
        <v>40701.393912037034</v>
      </c>
    </row>
    <row r="27" ht="21" customHeight="1">
      <c r="N27" s="137" t="s">
        <v>383</v>
      </c>
    </row>
  </sheetData>
  <sheetProtection/>
  <mergeCells count="13">
    <mergeCell ref="B4:G4"/>
    <mergeCell ref="H4:M4"/>
    <mergeCell ref="B5:D5"/>
    <mergeCell ref="E5:G5"/>
    <mergeCell ref="H5:J5"/>
    <mergeCell ref="K5:M5"/>
    <mergeCell ref="B6:C6"/>
    <mergeCell ref="E6:F6"/>
    <mergeCell ref="H6:I6"/>
    <mergeCell ref="K6:L6"/>
    <mergeCell ref="B7:C7"/>
    <mergeCell ref="E7:F7"/>
    <mergeCell ref="K7:L7"/>
  </mergeCells>
  <printOptions horizontalCentered="1"/>
  <pageMargins left="0" right="0" top="0.78740157480315" bottom="0.6" header="0.511811023622047" footer="0.51181102362204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="166" zoomScaleNormal="166" zoomScalePageLayoutView="0" workbookViewId="0" topLeftCell="A1">
      <selection activeCell="D13" sqref="D13"/>
    </sheetView>
  </sheetViews>
  <sheetFormatPr defaultColWidth="9.140625" defaultRowHeight="21.75"/>
  <cols>
    <col min="1" max="1" width="1.7109375" style="43" customWidth="1"/>
    <col min="2" max="2" width="6.140625" style="43" customWidth="1"/>
    <col min="3" max="3" width="4.28125" style="43" customWidth="1"/>
    <col min="4" max="4" width="14.8515625" style="43" customWidth="1"/>
    <col min="5" max="10" width="9.00390625" style="43" customWidth="1"/>
    <col min="11" max="14" width="8.8515625" style="43" customWidth="1"/>
    <col min="15" max="15" width="1.57421875" style="43" customWidth="1"/>
    <col min="16" max="16" width="27.57421875" style="207" customWidth="1"/>
    <col min="17" max="17" width="2.28125" style="207" customWidth="1"/>
    <col min="18" max="18" width="4.140625" style="207" customWidth="1"/>
    <col min="19" max="16384" width="9.140625" style="207" customWidth="1"/>
  </cols>
  <sheetData>
    <row r="1" spans="1:15" s="189" customFormat="1" ht="21">
      <c r="A1" s="210"/>
      <c r="B1" s="210" t="s">
        <v>0</v>
      </c>
      <c r="C1" s="211">
        <v>10.2</v>
      </c>
      <c r="D1" s="210" t="s">
        <v>262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89" customFormat="1" ht="18" customHeight="1">
      <c r="A2" s="210"/>
      <c r="B2" s="210" t="s">
        <v>1</v>
      </c>
      <c r="C2" s="211">
        <v>10.2</v>
      </c>
      <c r="D2" s="210" t="s">
        <v>273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3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7" s="212" customFormat="1" ht="16.5" customHeight="1">
      <c r="A4" s="249" t="s">
        <v>4</v>
      </c>
      <c r="B4" s="249"/>
      <c r="C4" s="249"/>
      <c r="D4" s="254"/>
      <c r="E4" s="257" t="s">
        <v>264</v>
      </c>
      <c r="F4" s="258"/>
      <c r="G4" s="257" t="s">
        <v>265</v>
      </c>
      <c r="H4" s="258"/>
      <c r="I4" s="257" t="s">
        <v>266</v>
      </c>
      <c r="J4" s="258"/>
      <c r="K4" s="266" t="s">
        <v>245</v>
      </c>
      <c r="L4" s="267"/>
      <c r="M4" s="267"/>
      <c r="N4" s="268"/>
      <c r="O4" s="248" t="s">
        <v>9</v>
      </c>
      <c r="P4" s="249"/>
      <c r="Q4" s="46"/>
    </row>
    <row r="5" spans="1:17" s="212" customFormat="1" ht="12.75" customHeight="1">
      <c r="A5" s="251"/>
      <c r="B5" s="251"/>
      <c r="C5" s="251"/>
      <c r="D5" s="255"/>
      <c r="E5" s="259"/>
      <c r="F5" s="260"/>
      <c r="G5" s="259"/>
      <c r="H5" s="260"/>
      <c r="I5" s="259"/>
      <c r="J5" s="260"/>
      <c r="K5" s="269" t="s">
        <v>124</v>
      </c>
      <c r="L5" s="270"/>
      <c r="M5" s="270"/>
      <c r="N5" s="271"/>
      <c r="O5" s="250"/>
      <c r="P5" s="251"/>
      <c r="Q5" s="46"/>
    </row>
    <row r="6" spans="1:17" s="212" customFormat="1" ht="13.5" customHeight="1">
      <c r="A6" s="251"/>
      <c r="B6" s="251"/>
      <c r="C6" s="251"/>
      <c r="D6" s="255"/>
      <c r="E6" s="261"/>
      <c r="F6" s="262"/>
      <c r="G6" s="261"/>
      <c r="H6" s="262"/>
      <c r="I6" s="261"/>
      <c r="J6" s="262"/>
      <c r="K6" s="272" t="s">
        <v>260</v>
      </c>
      <c r="L6" s="273"/>
      <c r="M6" s="272" t="s">
        <v>261</v>
      </c>
      <c r="N6" s="273"/>
      <c r="O6" s="250"/>
      <c r="P6" s="251"/>
      <c r="Q6" s="46"/>
    </row>
    <row r="7" spans="1:17" s="212" customFormat="1" ht="13.5" customHeight="1">
      <c r="A7" s="251"/>
      <c r="B7" s="251"/>
      <c r="C7" s="251"/>
      <c r="D7" s="255"/>
      <c r="E7" s="23" t="s">
        <v>19</v>
      </c>
      <c r="F7" s="23" t="s">
        <v>21</v>
      </c>
      <c r="G7" s="23" t="s">
        <v>19</v>
      </c>
      <c r="H7" s="23" t="s">
        <v>21</v>
      </c>
      <c r="I7" s="23" t="s">
        <v>19</v>
      </c>
      <c r="J7" s="23" t="s">
        <v>21</v>
      </c>
      <c r="K7" s="23" t="s">
        <v>19</v>
      </c>
      <c r="L7" s="23" t="s">
        <v>21</v>
      </c>
      <c r="M7" s="23" t="s">
        <v>19</v>
      </c>
      <c r="N7" s="23" t="s">
        <v>21</v>
      </c>
      <c r="O7" s="250"/>
      <c r="P7" s="251"/>
      <c r="Q7" s="46"/>
    </row>
    <row r="8" spans="1:17" s="212" customFormat="1" ht="11.25" customHeight="1">
      <c r="A8" s="253"/>
      <c r="B8" s="253"/>
      <c r="C8" s="253"/>
      <c r="D8" s="256"/>
      <c r="E8" s="31" t="s">
        <v>20</v>
      </c>
      <c r="F8" s="31" t="s">
        <v>35</v>
      </c>
      <c r="G8" s="31" t="s">
        <v>20</v>
      </c>
      <c r="H8" s="31" t="s">
        <v>35</v>
      </c>
      <c r="I8" s="31" t="s">
        <v>20</v>
      </c>
      <c r="J8" s="31" t="s">
        <v>35</v>
      </c>
      <c r="K8" s="31" t="s">
        <v>20</v>
      </c>
      <c r="L8" s="31" t="s">
        <v>35</v>
      </c>
      <c r="M8" s="31" t="s">
        <v>20</v>
      </c>
      <c r="N8" s="31" t="s">
        <v>35</v>
      </c>
      <c r="O8" s="252"/>
      <c r="P8" s="253"/>
      <c r="Q8" s="46"/>
    </row>
    <row r="9" spans="1:16" s="215" customFormat="1" ht="15.75" customHeight="1">
      <c r="A9" s="263" t="s">
        <v>110</v>
      </c>
      <c r="B9" s="263"/>
      <c r="C9" s="263"/>
      <c r="D9" s="264"/>
      <c r="E9" s="213">
        <v>2575</v>
      </c>
      <c r="F9" s="213">
        <v>30311</v>
      </c>
      <c r="G9" s="213">
        <v>2671</v>
      </c>
      <c r="H9" s="213">
        <v>27652</v>
      </c>
      <c r="I9" s="213">
        <v>2696</v>
      </c>
      <c r="J9" s="213">
        <v>27725</v>
      </c>
      <c r="K9" s="214">
        <f>G9/E9*100-100</f>
        <v>3.7281553398058236</v>
      </c>
      <c r="L9" s="214">
        <f>H9/F9*100-100</f>
        <v>-8.772392860677641</v>
      </c>
      <c r="M9" s="214">
        <f>I9/G9*100-100</f>
        <v>0.9359790340696321</v>
      </c>
      <c r="N9" s="214">
        <f>J9/H9*100-100</f>
        <v>0.26399537104006754</v>
      </c>
      <c r="O9" s="265" t="s">
        <v>3</v>
      </c>
      <c r="P9" s="263"/>
    </row>
    <row r="10" spans="1:16" s="215" customFormat="1" ht="13.5" customHeight="1">
      <c r="A10" s="57" t="s">
        <v>239</v>
      </c>
      <c r="B10" s="204"/>
      <c r="C10" s="204"/>
      <c r="D10" s="204"/>
      <c r="E10" s="216">
        <v>10</v>
      </c>
      <c r="F10" s="216">
        <v>149</v>
      </c>
      <c r="G10" s="216">
        <v>11</v>
      </c>
      <c r="H10" s="216">
        <v>102</v>
      </c>
      <c r="I10" s="216">
        <v>10</v>
      </c>
      <c r="J10" s="216">
        <v>106</v>
      </c>
      <c r="K10" s="217">
        <f aca="true" t="shared" si="0" ref="K10:K32">G10/E10*100-100</f>
        <v>10.000000000000014</v>
      </c>
      <c r="L10" s="217">
        <f aca="true" t="shared" si="1" ref="L10:L32">H10/F10*100-100</f>
        <v>-31.543624161073822</v>
      </c>
      <c r="M10" s="217">
        <f aca="true" t="shared" si="2" ref="M10:M24">I10/G10*100-100</f>
        <v>-9.090909090909093</v>
      </c>
      <c r="N10" s="217">
        <f aca="true" t="shared" si="3" ref="N10:N32">J10/H10*100-100</f>
        <v>3.921568627450995</v>
      </c>
      <c r="O10" s="56"/>
      <c r="P10" s="57" t="s">
        <v>240</v>
      </c>
    </row>
    <row r="11" spans="1:16" s="215" customFormat="1" ht="13.5" customHeight="1">
      <c r="A11" s="57" t="s">
        <v>202</v>
      </c>
      <c r="B11" s="204"/>
      <c r="C11" s="204"/>
      <c r="D11" s="204"/>
      <c r="E11" s="216">
        <v>8</v>
      </c>
      <c r="F11" s="216">
        <v>145</v>
      </c>
      <c r="G11" s="216">
        <v>22</v>
      </c>
      <c r="H11" s="216">
        <v>403</v>
      </c>
      <c r="I11" s="216">
        <v>22</v>
      </c>
      <c r="J11" s="216">
        <v>382</v>
      </c>
      <c r="K11" s="217">
        <f t="shared" si="0"/>
        <v>175</v>
      </c>
      <c r="L11" s="217">
        <f t="shared" si="1"/>
        <v>177.9310344827586</v>
      </c>
      <c r="M11" s="217">
        <v>0</v>
      </c>
      <c r="N11" s="217">
        <f t="shared" si="3"/>
        <v>-5.210918114143922</v>
      </c>
      <c r="O11" s="56"/>
      <c r="P11" s="57" t="s">
        <v>219</v>
      </c>
    </row>
    <row r="12" spans="1:16" s="46" customFormat="1" ht="13.5" customHeight="1">
      <c r="A12" s="46" t="s">
        <v>11</v>
      </c>
      <c r="E12" s="216">
        <v>10</v>
      </c>
      <c r="F12" s="216">
        <v>116</v>
      </c>
      <c r="G12" s="216">
        <v>11</v>
      </c>
      <c r="H12" s="216">
        <v>126</v>
      </c>
      <c r="I12" s="216">
        <v>11</v>
      </c>
      <c r="J12" s="216">
        <v>126</v>
      </c>
      <c r="K12" s="217">
        <f t="shared" si="0"/>
        <v>10.000000000000014</v>
      </c>
      <c r="L12" s="217">
        <f t="shared" si="1"/>
        <v>8.620689655172413</v>
      </c>
      <c r="M12" s="217">
        <v>0</v>
      </c>
      <c r="N12" s="217">
        <v>0</v>
      </c>
      <c r="O12" s="47"/>
      <c r="P12" s="46" t="s">
        <v>16</v>
      </c>
    </row>
    <row r="13" spans="1:16" s="46" customFormat="1" ht="13.5" customHeight="1">
      <c r="A13" s="46" t="s">
        <v>12</v>
      </c>
      <c r="E13" s="216">
        <v>359</v>
      </c>
      <c r="F13" s="216">
        <v>12134</v>
      </c>
      <c r="G13" s="216">
        <v>359</v>
      </c>
      <c r="H13" s="216">
        <v>10024</v>
      </c>
      <c r="I13" s="216">
        <v>354</v>
      </c>
      <c r="J13" s="216">
        <v>10008</v>
      </c>
      <c r="K13" s="217">
        <v>0</v>
      </c>
      <c r="L13" s="217">
        <f t="shared" si="1"/>
        <v>-17.389154442063628</v>
      </c>
      <c r="M13" s="217">
        <f t="shared" si="2"/>
        <v>-1.3927576601671348</v>
      </c>
      <c r="N13" s="217">
        <f t="shared" si="3"/>
        <v>-0.15961691939345712</v>
      </c>
      <c r="O13" s="47"/>
      <c r="P13" s="46" t="s">
        <v>17</v>
      </c>
    </row>
    <row r="14" spans="1:16" s="46" customFormat="1" ht="13.5" customHeight="1">
      <c r="A14" s="46" t="s">
        <v>13</v>
      </c>
      <c r="E14" s="216">
        <v>27</v>
      </c>
      <c r="F14" s="216">
        <v>390</v>
      </c>
      <c r="G14" s="216">
        <v>24</v>
      </c>
      <c r="H14" s="216">
        <v>379</v>
      </c>
      <c r="I14" s="216">
        <v>23</v>
      </c>
      <c r="J14" s="216">
        <v>376</v>
      </c>
      <c r="K14" s="217">
        <f t="shared" si="0"/>
        <v>-11.111111111111114</v>
      </c>
      <c r="L14" s="217">
        <f t="shared" si="1"/>
        <v>-2.8205128205128176</v>
      </c>
      <c r="M14" s="217">
        <f t="shared" si="2"/>
        <v>-4.166666666666657</v>
      </c>
      <c r="N14" s="217">
        <f t="shared" si="3"/>
        <v>-0.7915567282321945</v>
      </c>
      <c r="O14" s="47"/>
      <c r="P14" s="46" t="s">
        <v>220</v>
      </c>
    </row>
    <row r="15" spans="1:16" s="46" customFormat="1" ht="13.5" customHeight="1">
      <c r="A15" s="46" t="s">
        <v>14</v>
      </c>
      <c r="E15" s="216">
        <v>60</v>
      </c>
      <c r="F15" s="216">
        <v>1204</v>
      </c>
      <c r="G15" s="216">
        <v>51</v>
      </c>
      <c r="H15" s="216">
        <v>1432</v>
      </c>
      <c r="I15" s="216">
        <v>51</v>
      </c>
      <c r="J15" s="216">
        <v>1426</v>
      </c>
      <c r="K15" s="217">
        <f t="shared" si="0"/>
        <v>-15</v>
      </c>
      <c r="L15" s="217">
        <f t="shared" si="1"/>
        <v>18.93687707641196</v>
      </c>
      <c r="M15" s="217">
        <v>0</v>
      </c>
      <c r="N15" s="217">
        <f t="shared" si="3"/>
        <v>-0.4189944134078303</v>
      </c>
      <c r="O15" s="47"/>
      <c r="P15" s="46" t="s">
        <v>18</v>
      </c>
    </row>
    <row r="16" spans="1:15" s="46" customFormat="1" ht="13.5" customHeight="1">
      <c r="A16" s="46" t="s">
        <v>207</v>
      </c>
      <c r="E16" s="216">
        <v>1377</v>
      </c>
      <c r="F16" s="216">
        <v>8842</v>
      </c>
      <c r="G16" s="216">
        <v>1454</v>
      </c>
      <c r="H16" s="216">
        <v>8301</v>
      </c>
      <c r="I16" s="216">
        <v>1484</v>
      </c>
      <c r="J16" s="216">
        <v>8387</v>
      </c>
      <c r="K16" s="217">
        <f t="shared" si="0"/>
        <v>5.591866376180093</v>
      </c>
      <c r="L16" s="217">
        <f t="shared" si="1"/>
        <v>-6.118525220538345</v>
      </c>
      <c r="M16" s="217">
        <f t="shared" si="2"/>
        <v>2.063273727647868</v>
      </c>
      <c r="N16" s="217">
        <f t="shared" si="3"/>
        <v>1.0360197566558185</v>
      </c>
      <c r="O16" s="47"/>
    </row>
    <row r="17" spans="2:16" s="46" customFormat="1" ht="13.5" customHeight="1">
      <c r="B17" s="46" t="s">
        <v>208</v>
      </c>
      <c r="E17" s="216"/>
      <c r="F17" s="216"/>
      <c r="G17" s="216"/>
      <c r="H17" s="216"/>
      <c r="I17" s="216"/>
      <c r="J17" s="216"/>
      <c r="K17" s="217"/>
      <c r="L17" s="217"/>
      <c r="M17" s="217"/>
      <c r="N17" s="217"/>
      <c r="O17" s="47"/>
      <c r="P17" s="46" t="s">
        <v>241</v>
      </c>
    </row>
    <row r="18" spans="2:16" s="46" customFormat="1" ht="13.5" customHeight="1">
      <c r="B18" s="46" t="s">
        <v>209</v>
      </c>
      <c r="E18" s="216"/>
      <c r="F18" s="216"/>
      <c r="G18" s="216"/>
      <c r="H18" s="216"/>
      <c r="I18" s="216"/>
      <c r="J18" s="216"/>
      <c r="K18" s="217"/>
      <c r="L18" s="217"/>
      <c r="M18" s="217"/>
      <c r="N18" s="217"/>
      <c r="O18" s="47"/>
      <c r="P18" s="46" t="s">
        <v>246</v>
      </c>
    </row>
    <row r="19" spans="2:16" s="46" customFormat="1" ht="13.5" customHeight="1">
      <c r="B19" s="46" t="s">
        <v>210</v>
      </c>
      <c r="E19" s="216"/>
      <c r="F19" s="216"/>
      <c r="G19" s="216"/>
      <c r="H19" s="216"/>
      <c r="I19" s="216"/>
      <c r="J19" s="216"/>
      <c r="K19" s="217"/>
      <c r="L19" s="217"/>
      <c r="M19" s="217"/>
      <c r="N19" s="217"/>
      <c r="O19" s="47"/>
      <c r="P19" s="46" t="s">
        <v>247</v>
      </c>
    </row>
    <row r="20" spans="1:16" s="46" customFormat="1" ht="13.5" customHeight="1">
      <c r="A20" s="46" t="s">
        <v>203</v>
      </c>
      <c r="E20" s="216">
        <v>208</v>
      </c>
      <c r="F20" s="216">
        <v>2224</v>
      </c>
      <c r="G20" s="216">
        <v>217</v>
      </c>
      <c r="H20" s="216">
        <v>2203</v>
      </c>
      <c r="I20" s="216">
        <v>219</v>
      </c>
      <c r="J20" s="216">
        <v>2194</v>
      </c>
      <c r="K20" s="217">
        <f t="shared" si="0"/>
        <v>4.32692307692308</v>
      </c>
      <c r="L20" s="217">
        <f t="shared" si="1"/>
        <v>-0.9442446043165518</v>
      </c>
      <c r="M20" s="217">
        <f t="shared" si="2"/>
        <v>0.9216589861751174</v>
      </c>
      <c r="N20" s="217">
        <f t="shared" si="3"/>
        <v>-0.40853381752155826</v>
      </c>
      <c r="O20" s="47"/>
      <c r="P20" s="46" t="s">
        <v>221</v>
      </c>
    </row>
    <row r="21" spans="1:16" s="46" customFormat="1" ht="13.5" customHeight="1">
      <c r="A21" s="46" t="s">
        <v>15</v>
      </c>
      <c r="E21" s="216">
        <v>52</v>
      </c>
      <c r="F21" s="216">
        <v>1101</v>
      </c>
      <c r="G21" s="216">
        <v>46</v>
      </c>
      <c r="H21" s="216">
        <v>601</v>
      </c>
      <c r="I21" s="216">
        <v>46</v>
      </c>
      <c r="J21" s="216">
        <v>600</v>
      </c>
      <c r="K21" s="217">
        <f t="shared" si="0"/>
        <v>-11.538461538461547</v>
      </c>
      <c r="L21" s="217">
        <f t="shared" si="1"/>
        <v>-45.413260672116266</v>
      </c>
      <c r="M21" s="217">
        <v>0</v>
      </c>
      <c r="N21" s="217">
        <f t="shared" si="3"/>
        <v>-0.1663893510815342</v>
      </c>
      <c r="O21" s="47"/>
      <c r="P21" s="46" t="s">
        <v>32</v>
      </c>
    </row>
    <row r="22" spans="2:16" s="46" customFormat="1" ht="13.5" customHeight="1">
      <c r="B22" s="46" t="s">
        <v>34</v>
      </c>
      <c r="E22" s="216"/>
      <c r="F22" s="216"/>
      <c r="G22" s="216"/>
      <c r="H22" s="216"/>
      <c r="I22" s="216"/>
      <c r="J22" s="216"/>
      <c r="K22" s="217"/>
      <c r="L22" s="217"/>
      <c r="M22" s="217"/>
      <c r="N22" s="217"/>
      <c r="O22" s="47"/>
      <c r="P22" s="46" t="s">
        <v>248</v>
      </c>
    </row>
    <row r="23" spans="1:16" s="46" customFormat="1" ht="13.5" customHeight="1">
      <c r="A23" s="46" t="s">
        <v>204</v>
      </c>
      <c r="E23" s="216">
        <v>158</v>
      </c>
      <c r="F23" s="216">
        <v>1220</v>
      </c>
      <c r="G23" s="216">
        <v>176</v>
      </c>
      <c r="H23" s="216">
        <v>1235</v>
      </c>
      <c r="I23" s="216">
        <v>177</v>
      </c>
      <c r="J23" s="216">
        <v>1253</v>
      </c>
      <c r="K23" s="217">
        <f t="shared" si="0"/>
        <v>11.392405063291136</v>
      </c>
      <c r="L23" s="217">
        <f t="shared" si="1"/>
        <v>1.2295081967213122</v>
      </c>
      <c r="M23" s="217">
        <f t="shared" si="2"/>
        <v>0.568181818181813</v>
      </c>
      <c r="N23" s="217">
        <f t="shared" si="3"/>
        <v>1.4574898785425034</v>
      </c>
      <c r="O23" s="47"/>
      <c r="P23" s="46" t="s">
        <v>222</v>
      </c>
    </row>
    <row r="24" spans="1:16" s="46" customFormat="1" ht="13.5" customHeight="1">
      <c r="A24" s="46" t="s">
        <v>211</v>
      </c>
      <c r="E24" s="216">
        <v>96</v>
      </c>
      <c r="F24" s="216">
        <v>1059</v>
      </c>
      <c r="G24" s="216">
        <v>89</v>
      </c>
      <c r="H24" s="216">
        <v>1068</v>
      </c>
      <c r="I24" s="216">
        <v>88</v>
      </c>
      <c r="J24" s="216">
        <v>1090</v>
      </c>
      <c r="K24" s="217">
        <f t="shared" si="0"/>
        <v>-7.291666666666657</v>
      </c>
      <c r="L24" s="217">
        <f t="shared" si="1"/>
        <v>0.8498583569405156</v>
      </c>
      <c r="M24" s="217">
        <f t="shared" si="2"/>
        <v>-1.1235955056179847</v>
      </c>
      <c r="N24" s="217">
        <f t="shared" si="3"/>
        <v>2.0599250936329554</v>
      </c>
      <c r="O24" s="47"/>
      <c r="P24" s="46" t="s">
        <v>223</v>
      </c>
    </row>
    <row r="25" spans="2:16" s="46" customFormat="1" ht="13.5" customHeight="1">
      <c r="B25" s="46" t="s">
        <v>212</v>
      </c>
      <c r="E25" s="216"/>
      <c r="F25" s="216"/>
      <c r="G25" s="216"/>
      <c r="H25" s="216"/>
      <c r="I25" s="216"/>
      <c r="J25" s="216"/>
      <c r="K25" s="217"/>
      <c r="L25" s="217"/>
      <c r="M25" s="217"/>
      <c r="N25" s="217"/>
      <c r="O25" s="47"/>
      <c r="P25" s="46" t="s">
        <v>249</v>
      </c>
    </row>
    <row r="26" spans="1:15" s="46" customFormat="1" ht="13.5" customHeight="1">
      <c r="A26" s="46" t="s">
        <v>235</v>
      </c>
      <c r="E26" s="216">
        <v>0</v>
      </c>
      <c r="F26" s="216">
        <v>0</v>
      </c>
      <c r="G26" s="216">
        <v>0</v>
      </c>
      <c r="H26" s="216">
        <v>0</v>
      </c>
      <c r="I26" s="216">
        <v>0</v>
      </c>
      <c r="J26" s="216">
        <v>0</v>
      </c>
      <c r="K26" s="217">
        <v>0</v>
      </c>
      <c r="L26" s="217">
        <v>0</v>
      </c>
      <c r="M26" s="217">
        <v>0</v>
      </c>
      <c r="N26" s="217">
        <v>0</v>
      </c>
      <c r="O26" s="47"/>
    </row>
    <row r="27" spans="2:16" s="46" customFormat="1" ht="13.5" customHeight="1">
      <c r="B27" s="46" t="s">
        <v>236</v>
      </c>
      <c r="E27" s="216"/>
      <c r="F27" s="216"/>
      <c r="G27" s="216"/>
      <c r="H27" s="216"/>
      <c r="I27" s="216"/>
      <c r="J27" s="216"/>
      <c r="K27" s="217"/>
      <c r="L27" s="217"/>
      <c r="M27" s="217"/>
      <c r="N27" s="217"/>
      <c r="O27" s="47"/>
      <c r="P27" s="46" t="s">
        <v>238</v>
      </c>
    </row>
    <row r="28" spans="2:16" s="46" customFormat="1" ht="13.5" customHeight="1">
      <c r="B28" s="46" t="s">
        <v>237</v>
      </c>
      <c r="E28" s="216"/>
      <c r="F28" s="216"/>
      <c r="G28" s="216"/>
      <c r="H28" s="216"/>
      <c r="I28" s="216"/>
      <c r="J28" s="216"/>
      <c r="K28" s="217"/>
      <c r="L28" s="217"/>
      <c r="M28" s="217"/>
      <c r="N28" s="217"/>
      <c r="O28" s="47"/>
      <c r="P28" s="46" t="s">
        <v>250</v>
      </c>
    </row>
    <row r="29" spans="1:16" s="46" customFormat="1" ht="13.5" customHeight="1">
      <c r="A29" s="46" t="s">
        <v>205</v>
      </c>
      <c r="E29" s="216">
        <v>31</v>
      </c>
      <c r="F29" s="216">
        <v>268</v>
      </c>
      <c r="G29" s="216">
        <v>31</v>
      </c>
      <c r="H29" s="216">
        <v>283</v>
      </c>
      <c r="I29" s="216">
        <v>31</v>
      </c>
      <c r="J29" s="216">
        <v>279</v>
      </c>
      <c r="K29" s="217">
        <v>0</v>
      </c>
      <c r="L29" s="217">
        <f t="shared" si="1"/>
        <v>5.597014925373145</v>
      </c>
      <c r="M29" s="217">
        <v>0</v>
      </c>
      <c r="N29" s="217">
        <f t="shared" si="3"/>
        <v>-1.4134275618374517</v>
      </c>
      <c r="O29" s="47"/>
      <c r="P29" s="46" t="s">
        <v>224</v>
      </c>
    </row>
    <row r="30" spans="1:15" s="46" customFormat="1" ht="13.5" customHeight="1">
      <c r="A30" s="46" t="s">
        <v>213</v>
      </c>
      <c r="E30" s="216">
        <v>42</v>
      </c>
      <c r="F30" s="216">
        <v>811</v>
      </c>
      <c r="G30" s="216">
        <v>42</v>
      </c>
      <c r="H30" s="216">
        <v>769</v>
      </c>
      <c r="I30" s="216">
        <v>42</v>
      </c>
      <c r="J30" s="216">
        <v>769</v>
      </c>
      <c r="K30" s="217">
        <v>0</v>
      </c>
      <c r="L30" s="217">
        <f t="shared" si="1"/>
        <v>-5.178791615289768</v>
      </c>
      <c r="M30" s="217">
        <v>0</v>
      </c>
      <c r="N30" s="217">
        <v>0</v>
      </c>
      <c r="O30" s="47"/>
    </row>
    <row r="31" spans="2:16" s="46" customFormat="1" ht="13.5" customHeight="1">
      <c r="B31" s="46" t="s">
        <v>214</v>
      </c>
      <c r="E31" s="216"/>
      <c r="F31" s="216"/>
      <c r="G31" s="216"/>
      <c r="H31" s="216"/>
      <c r="I31" s="216"/>
      <c r="J31" s="216"/>
      <c r="K31" s="217"/>
      <c r="L31" s="217"/>
      <c r="M31" s="217"/>
      <c r="N31" s="217"/>
      <c r="O31" s="47"/>
      <c r="P31" s="46" t="s">
        <v>225</v>
      </c>
    </row>
    <row r="32" spans="1:16" s="46" customFormat="1" ht="13.5" customHeight="1">
      <c r="A32" s="46" t="s">
        <v>215</v>
      </c>
      <c r="E32" s="216">
        <v>134</v>
      </c>
      <c r="F32" s="216">
        <v>645</v>
      </c>
      <c r="G32" s="216">
        <v>135</v>
      </c>
      <c r="H32" s="216">
        <v>723</v>
      </c>
      <c r="I32" s="216">
        <v>135</v>
      </c>
      <c r="J32" s="216">
        <v>726</v>
      </c>
      <c r="K32" s="217">
        <f t="shared" si="0"/>
        <v>0.7462686567164099</v>
      </c>
      <c r="L32" s="217">
        <f t="shared" si="1"/>
        <v>12.09302325581396</v>
      </c>
      <c r="M32" s="217">
        <v>0</v>
      </c>
      <c r="N32" s="217">
        <f t="shared" si="3"/>
        <v>0.4149377593360981</v>
      </c>
      <c r="O32" s="47"/>
      <c r="P32" s="46" t="s">
        <v>226</v>
      </c>
    </row>
    <row r="33" spans="2:16" s="46" customFormat="1" ht="13.5" customHeight="1">
      <c r="B33" s="46" t="s">
        <v>216</v>
      </c>
      <c r="E33" s="216"/>
      <c r="F33" s="216"/>
      <c r="G33" s="216"/>
      <c r="H33" s="216"/>
      <c r="I33" s="216"/>
      <c r="J33" s="216"/>
      <c r="K33" s="217"/>
      <c r="L33" s="217"/>
      <c r="M33" s="217"/>
      <c r="N33" s="217"/>
      <c r="O33" s="47"/>
      <c r="P33" s="46" t="s">
        <v>251</v>
      </c>
    </row>
    <row r="34" spans="1:16" s="46" customFormat="1" ht="13.5" customHeight="1">
      <c r="A34" s="46" t="s">
        <v>206</v>
      </c>
      <c r="E34" s="216">
        <v>0</v>
      </c>
      <c r="F34" s="216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6">
        <v>0</v>
      </c>
      <c r="O34" s="47"/>
      <c r="P34" s="46" t="s">
        <v>227</v>
      </c>
    </row>
    <row r="35" spans="1:15" s="46" customFormat="1" ht="13.5" customHeight="1">
      <c r="A35" s="46" t="s">
        <v>244</v>
      </c>
      <c r="E35" s="216">
        <v>0</v>
      </c>
      <c r="F35" s="216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6">
        <v>0</v>
      </c>
      <c r="O35" s="47"/>
    </row>
    <row r="36" spans="2:16" s="46" customFormat="1" ht="13.5" customHeight="1">
      <c r="B36" s="46" t="s">
        <v>218</v>
      </c>
      <c r="E36" s="218"/>
      <c r="F36" s="218"/>
      <c r="G36" s="218"/>
      <c r="H36" s="218"/>
      <c r="I36" s="218"/>
      <c r="J36" s="218"/>
      <c r="K36" s="217"/>
      <c r="L36" s="219"/>
      <c r="M36" s="219"/>
      <c r="N36" s="219"/>
      <c r="O36" s="47"/>
      <c r="P36" s="46" t="s">
        <v>228</v>
      </c>
    </row>
    <row r="37" spans="2:16" s="46" customFormat="1" ht="13.5" customHeight="1">
      <c r="B37" s="46" t="s">
        <v>217</v>
      </c>
      <c r="E37" s="218"/>
      <c r="F37" s="218"/>
      <c r="G37" s="218"/>
      <c r="H37" s="218"/>
      <c r="I37" s="218"/>
      <c r="J37" s="218"/>
      <c r="K37" s="217"/>
      <c r="L37" s="219"/>
      <c r="M37" s="219"/>
      <c r="N37" s="219"/>
      <c r="O37" s="47"/>
      <c r="P37" s="46" t="s">
        <v>252</v>
      </c>
    </row>
    <row r="38" spans="1:16" s="226" customFormat="1" ht="2.25" customHeight="1">
      <c r="A38" s="220"/>
      <c r="B38" s="221"/>
      <c r="C38" s="221"/>
      <c r="D38" s="221"/>
      <c r="E38" s="222"/>
      <c r="F38" s="222"/>
      <c r="G38" s="222"/>
      <c r="H38" s="222"/>
      <c r="I38" s="222"/>
      <c r="J38" s="222"/>
      <c r="K38" s="223"/>
      <c r="L38" s="224"/>
      <c r="M38" s="224"/>
      <c r="N38" s="224"/>
      <c r="O38" s="225"/>
      <c r="P38" s="220"/>
    </row>
    <row r="39" spans="1:15" s="226" customFormat="1" ht="2.2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2:10" ht="18" customHeight="1">
      <c r="B40" s="43" t="s">
        <v>118</v>
      </c>
      <c r="J40" s="43" t="s">
        <v>117</v>
      </c>
    </row>
    <row r="41" spans="1:15" s="226" customFormat="1" ht="11.25" customHeight="1">
      <c r="A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</row>
    <row r="45" ht="21">
      <c r="P45" s="226"/>
    </row>
  </sheetData>
  <sheetProtection/>
  <mergeCells count="11">
    <mergeCell ref="M6:N6"/>
    <mergeCell ref="O4:P8"/>
    <mergeCell ref="A4:D8"/>
    <mergeCell ref="G4:H6"/>
    <mergeCell ref="I4:J6"/>
    <mergeCell ref="A9:D9"/>
    <mergeCell ref="O9:P9"/>
    <mergeCell ref="K4:N4"/>
    <mergeCell ref="K5:N5"/>
    <mergeCell ref="E4:F6"/>
    <mergeCell ref="K6:L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="120" zoomScaleNormal="120" zoomScalePageLayoutView="0" workbookViewId="0" topLeftCell="A3">
      <selection activeCell="E9" sqref="E9"/>
    </sheetView>
  </sheetViews>
  <sheetFormatPr defaultColWidth="9.140625" defaultRowHeight="21.75"/>
  <cols>
    <col min="1" max="1" width="1.7109375" style="1" customWidth="1"/>
    <col min="2" max="2" width="6.140625" style="1" customWidth="1"/>
    <col min="3" max="3" width="4.28125" style="1" customWidth="1"/>
    <col min="4" max="4" width="13.140625" style="1" customWidth="1"/>
    <col min="5" max="14" width="12.00390625" style="1" customWidth="1"/>
    <col min="15" max="15" width="2.57421875" style="3" customWidth="1"/>
    <col min="16" max="16" width="4.140625" style="3" customWidth="1"/>
    <col min="17" max="16384" width="9.140625" style="3" customWidth="1"/>
  </cols>
  <sheetData>
    <row r="1" spans="1:14" s="18" customFormat="1" ht="21">
      <c r="A1" s="16"/>
      <c r="B1" s="16" t="s">
        <v>0</v>
      </c>
      <c r="C1" s="17">
        <v>10.3</v>
      </c>
      <c r="D1" s="16" t="s">
        <v>263</v>
      </c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8" customFormat="1" ht="18" customHeight="1">
      <c r="A2" s="16"/>
      <c r="B2" s="16" t="s">
        <v>1</v>
      </c>
      <c r="C2" s="17">
        <v>10.3</v>
      </c>
      <c r="D2" s="16" t="s">
        <v>277</v>
      </c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1" customFormat="1" ht="18" customHeight="1">
      <c r="A4" s="291" t="s">
        <v>253</v>
      </c>
      <c r="B4" s="291"/>
      <c r="C4" s="291"/>
      <c r="D4" s="292"/>
      <c r="E4" s="274" t="s">
        <v>274</v>
      </c>
      <c r="F4" s="275"/>
      <c r="G4" s="274" t="s">
        <v>275</v>
      </c>
      <c r="H4" s="275"/>
      <c r="I4" s="274" t="s">
        <v>276</v>
      </c>
      <c r="J4" s="275"/>
      <c r="K4" s="280" t="s">
        <v>245</v>
      </c>
      <c r="L4" s="242"/>
      <c r="M4" s="242"/>
      <c r="N4" s="242"/>
      <c r="O4" s="3"/>
    </row>
    <row r="5" spans="1:15" s="1" customFormat="1" ht="21.75">
      <c r="A5" s="293"/>
      <c r="B5" s="293"/>
      <c r="C5" s="293"/>
      <c r="D5" s="294"/>
      <c r="E5" s="276"/>
      <c r="F5" s="277"/>
      <c r="G5" s="276"/>
      <c r="H5" s="277"/>
      <c r="I5" s="276"/>
      <c r="J5" s="277"/>
      <c r="K5" s="281" t="s">
        <v>124</v>
      </c>
      <c r="L5" s="244"/>
      <c r="M5" s="244"/>
      <c r="N5" s="244"/>
      <c r="O5" s="3"/>
    </row>
    <row r="6" spans="1:15" s="1" customFormat="1" ht="21.75">
      <c r="A6" s="293"/>
      <c r="B6" s="293"/>
      <c r="C6" s="293"/>
      <c r="D6" s="294"/>
      <c r="E6" s="278"/>
      <c r="F6" s="279"/>
      <c r="G6" s="278"/>
      <c r="H6" s="279"/>
      <c r="I6" s="278"/>
      <c r="J6" s="279"/>
      <c r="K6" s="282" t="s">
        <v>260</v>
      </c>
      <c r="L6" s="283"/>
      <c r="M6" s="282" t="s">
        <v>261</v>
      </c>
      <c r="N6" s="284"/>
      <c r="O6" s="3"/>
    </row>
    <row r="7" spans="1:15" s="1" customFormat="1" ht="21">
      <c r="A7" s="293"/>
      <c r="B7" s="293"/>
      <c r="C7" s="293"/>
      <c r="D7" s="294"/>
      <c r="E7" s="58" t="s">
        <v>19</v>
      </c>
      <c r="F7" s="58" t="s">
        <v>21</v>
      </c>
      <c r="G7" s="58" t="s">
        <v>19</v>
      </c>
      <c r="H7" s="58" t="s">
        <v>21</v>
      </c>
      <c r="I7" s="58" t="s">
        <v>19</v>
      </c>
      <c r="J7" s="58" t="s">
        <v>21</v>
      </c>
      <c r="K7" s="58" t="s">
        <v>19</v>
      </c>
      <c r="L7" s="58" t="s">
        <v>21</v>
      </c>
      <c r="M7" s="58" t="s">
        <v>19</v>
      </c>
      <c r="N7" s="85" t="s">
        <v>21</v>
      </c>
      <c r="O7" s="3"/>
    </row>
    <row r="8" spans="1:15" s="1" customFormat="1" ht="21">
      <c r="A8" s="295"/>
      <c r="B8" s="295"/>
      <c r="C8" s="295"/>
      <c r="D8" s="296"/>
      <c r="E8" s="59" t="s">
        <v>20</v>
      </c>
      <c r="F8" s="59" t="s">
        <v>35</v>
      </c>
      <c r="G8" s="59" t="s">
        <v>20</v>
      </c>
      <c r="H8" s="59" t="s">
        <v>35</v>
      </c>
      <c r="I8" s="59" t="s">
        <v>20</v>
      </c>
      <c r="J8" s="59" t="s">
        <v>35</v>
      </c>
      <c r="K8" s="59" t="s">
        <v>20</v>
      </c>
      <c r="L8" s="59" t="s">
        <v>35</v>
      </c>
      <c r="M8" s="59" t="s">
        <v>20</v>
      </c>
      <c r="N8" s="45" t="s">
        <v>35</v>
      </c>
      <c r="O8" s="3"/>
    </row>
    <row r="9" spans="1:15" s="1" customFormat="1" ht="9" customHeight="1">
      <c r="A9" s="67"/>
      <c r="B9" s="67"/>
      <c r="C9" s="67"/>
      <c r="D9" s="68"/>
      <c r="E9" s="69"/>
      <c r="F9" s="69"/>
      <c r="G9" s="69"/>
      <c r="H9" s="69"/>
      <c r="I9" s="69"/>
      <c r="J9" s="69"/>
      <c r="K9" s="69"/>
      <c r="L9" s="55"/>
      <c r="M9" s="55"/>
      <c r="N9" s="55"/>
      <c r="O9" s="3"/>
    </row>
    <row r="10" spans="1:14" s="18" customFormat="1" ht="25.5" customHeight="1">
      <c r="A10" s="289" t="s">
        <v>255</v>
      </c>
      <c r="B10" s="289"/>
      <c r="C10" s="289"/>
      <c r="D10" s="290"/>
      <c r="E10" s="70">
        <f aca="true" t="shared" si="0" ref="E10:J10">E11+E12+E13+E14+E15+E16+E17+E18+E19</f>
        <v>2588</v>
      </c>
      <c r="F10" s="70">
        <f t="shared" si="0"/>
        <v>28233</v>
      </c>
      <c r="G10" s="70">
        <f t="shared" si="0"/>
        <v>2679</v>
      </c>
      <c r="H10" s="70">
        <f t="shared" si="0"/>
        <v>28369</v>
      </c>
      <c r="I10" s="70">
        <f t="shared" si="0"/>
        <v>2721</v>
      </c>
      <c r="J10" s="70">
        <f t="shared" si="0"/>
        <v>27017</v>
      </c>
      <c r="K10" s="62">
        <f>G10/E10*100-100</f>
        <v>3.516228748068002</v>
      </c>
      <c r="L10" s="62">
        <f>H10/F10*100-100</f>
        <v>0.4817058052633456</v>
      </c>
      <c r="M10" s="62">
        <f>I10/G10*100-100</f>
        <v>1.5677491601343831</v>
      </c>
      <c r="N10" s="86">
        <f>J10/H10*100-100</f>
        <v>-4.765765448200497</v>
      </c>
    </row>
    <row r="11" spans="1:14" s="65" customFormat="1" ht="30.75" customHeight="1">
      <c r="A11" s="297" t="s">
        <v>25</v>
      </c>
      <c r="B11" s="297"/>
      <c r="C11" s="297"/>
      <c r="D11" s="298"/>
      <c r="E11" s="63">
        <v>1592</v>
      </c>
      <c r="F11" s="63">
        <v>3290</v>
      </c>
      <c r="G11" s="63">
        <v>1642</v>
      </c>
      <c r="H11" s="63">
        <v>3451</v>
      </c>
      <c r="I11" s="63">
        <v>1685</v>
      </c>
      <c r="J11" s="63">
        <v>3509</v>
      </c>
      <c r="K11" s="64">
        <f aca="true" t="shared" si="1" ref="K11:K19">G11/E11*100-100</f>
        <v>3.1407035175879514</v>
      </c>
      <c r="L11" s="64">
        <f aca="true" t="shared" si="2" ref="L11:L19">H11/F11*100-100</f>
        <v>4.893617021276597</v>
      </c>
      <c r="M11" s="64">
        <f aca="true" t="shared" si="3" ref="M11:M19">I11/G11*100-100</f>
        <v>2.61875761266748</v>
      </c>
      <c r="N11" s="87">
        <f aca="true" t="shared" si="4" ref="N11:N19">J11/H11*100-100</f>
        <v>1.680672268907557</v>
      </c>
    </row>
    <row r="12" spans="1:14" s="65" customFormat="1" ht="30.75" customHeight="1">
      <c r="A12" s="287" t="s">
        <v>26</v>
      </c>
      <c r="B12" s="287"/>
      <c r="C12" s="287"/>
      <c r="D12" s="288"/>
      <c r="E12" s="63">
        <v>517</v>
      </c>
      <c r="F12" s="63">
        <v>3450</v>
      </c>
      <c r="G12" s="63">
        <v>546</v>
      </c>
      <c r="H12" s="63">
        <v>3623</v>
      </c>
      <c r="I12" s="63">
        <v>569</v>
      </c>
      <c r="J12" s="63">
        <v>3810</v>
      </c>
      <c r="K12" s="64">
        <f t="shared" si="1"/>
        <v>5.609284332688588</v>
      </c>
      <c r="L12" s="64">
        <f t="shared" si="2"/>
        <v>5.014492753623173</v>
      </c>
      <c r="M12" s="64">
        <f t="shared" si="3"/>
        <v>4.212454212454219</v>
      </c>
      <c r="N12" s="87">
        <f t="shared" si="4"/>
        <v>5.161468396356611</v>
      </c>
    </row>
    <row r="13" spans="1:14" s="66" customFormat="1" ht="30.75" customHeight="1">
      <c r="A13" s="287" t="s">
        <v>27</v>
      </c>
      <c r="B13" s="287"/>
      <c r="C13" s="287"/>
      <c r="D13" s="288"/>
      <c r="E13" s="63">
        <v>255</v>
      </c>
      <c r="F13" s="63">
        <v>3419</v>
      </c>
      <c r="G13" s="63">
        <v>265</v>
      </c>
      <c r="H13" s="63">
        <v>3570</v>
      </c>
      <c r="I13" s="63">
        <v>262</v>
      </c>
      <c r="J13" s="63">
        <v>3514</v>
      </c>
      <c r="K13" s="64">
        <f t="shared" si="1"/>
        <v>3.921568627450995</v>
      </c>
      <c r="L13" s="64">
        <f t="shared" si="2"/>
        <v>4.416496051477054</v>
      </c>
      <c r="M13" s="64">
        <f t="shared" si="3"/>
        <v>-1.1320754716981156</v>
      </c>
      <c r="N13" s="87">
        <f t="shared" si="4"/>
        <v>-1.5686274509804008</v>
      </c>
    </row>
    <row r="14" spans="1:14" s="66" customFormat="1" ht="30.75" customHeight="1">
      <c r="A14" s="287" t="s">
        <v>28</v>
      </c>
      <c r="B14" s="287"/>
      <c r="C14" s="287"/>
      <c r="D14" s="288"/>
      <c r="E14" s="63">
        <v>165</v>
      </c>
      <c r="F14" s="63">
        <v>4972</v>
      </c>
      <c r="G14" s="63">
        <v>162</v>
      </c>
      <c r="H14" s="63">
        <v>4915</v>
      </c>
      <c r="I14" s="63">
        <v>150</v>
      </c>
      <c r="J14" s="63">
        <v>4612</v>
      </c>
      <c r="K14" s="64">
        <f t="shared" si="1"/>
        <v>-1.818181818181813</v>
      </c>
      <c r="L14" s="64">
        <f t="shared" si="2"/>
        <v>-1.1464199517296834</v>
      </c>
      <c r="M14" s="64">
        <f t="shared" si="3"/>
        <v>-7.407407407407405</v>
      </c>
      <c r="N14" s="87">
        <f t="shared" si="4"/>
        <v>-6.1648016276704</v>
      </c>
    </row>
    <row r="15" spans="1:14" s="66" customFormat="1" ht="30.75" customHeight="1">
      <c r="A15" s="287" t="s">
        <v>164</v>
      </c>
      <c r="B15" s="287"/>
      <c r="C15" s="287"/>
      <c r="D15" s="288"/>
      <c r="E15" s="63">
        <v>29</v>
      </c>
      <c r="F15" s="63">
        <v>2027</v>
      </c>
      <c r="G15" s="63">
        <v>30</v>
      </c>
      <c r="H15" s="63">
        <v>2106</v>
      </c>
      <c r="I15" s="63">
        <v>24</v>
      </c>
      <c r="J15" s="63">
        <v>1709</v>
      </c>
      <c r="K15" s="64">
        <f t="shared" si="1"/>
        <v>3.448275862068968</v>
      </c>
      <c r="L15" s="64">
        <f t="shared" si="2"/>
        <v>3.8973852984706525</v>
      </c>
      <c r="M15" s="64">
        <f t="shared" si="3"/>
        <v>-20</v>
      </c>
      <c r="N15" s="87">
        <f t="shared" si="4"/>
        <v>-18.850902184235522</v>
      </c>
    </row>
    <row r="16" spans="1:14" s="66" customFormat="1" ht="30.75" customHeight="1">
      <c r="A16" s="287" t="s">
        <v>29</v>
      </c>
      <c r="B16" s="287"/>
      <c r="C16" s="287"/>
      <c r="D16" s="288"/>
      <c r="E16" s="63">
        <v>21</v>
      </c>
      <c r="F16" s="63">
        <v>3554</v>
      </c>
      <c r="G16" s="63">
        <v>28</v>
      </c>
      <c r="H16" s="63">
        <v>4729</v>
      </c>
      <c r="I16" s="63">
        <v>24</v>
      </c>
      <c r="J16" s="63">
        <v>3984</v>
      </c>
      <c r="K16" s="64">
        <f t="shared" si="1"/>
        <v>33.333333333333314</v>
      </c>
      <c r="L16" s="64">
        <f t="shared" si="2"/>
        <v>33.061339335959474</v>
      </c>
      <c r="M16" s="64">
        <f t="shared" si="3"/>
        <v>-14.285714285714292</v>
      </c>
      <c r="N16" s="87">
        <f t="shared" si="4"/>
        <v>-15.753859166842886</v>
      </c>
    </row>
    <row r="17" spans="1:14" s="66" customFormat="1" ht="30.75" customHeight="1">
      <c r="A17" s="287" t="s">
        <v>30</v>
      </c>
      <c r="B17" s="287"/>
      <c r="C17" s="287"/>
      <c r="D17" s="288"/>
      <c r="E17" s="63">
        <v>5</v>
      </c>
      <c r="F17" s="63">
        <v>1950</v>
      </c>
      <c r="G17" s="63">
        <v>1</v>
      </c>
      <c r="H17" s="63">
        <v>374</v>
      </c>
      <c r="I17" s="63">
        <v>2</v>
      </c>
      <c r="J17" s="63">
        <v>728</v>
      </c>
      <c r="K17" s="64">
        <f t="shared" si="1"/>
        <v>-80</v>
      </c>
      <c r="L17" s="64">
        <f t="shared" si="2"/>
        <v>-80.82051282051282</v>
      </c>
      <c r="M17" s="64">
        <v>0</v>
      </c>
      <c r="N17" s="87">
        <v>0</v>
      </c>
    </row>
    <row r="18" spans="1:14" s="66" customFormat="1" ht="30.75" customHeight="1">
      <c r="A18" s="287" t="s">
        <v>31</v>
      </c>
      <c r="B18" s="287"/>
      <c r="C18" s="287"/>
      <c r="D18" s="288"/>
      <c r="E18" s="63">
        <v>2</v>
      </c>
      <c r="F18" s="63">
        <v>1524</v>
      </c>
      <c r="G18" s="63">
        <v>3</v>
      </c>
      <c r="H18" s="63">
        <v>1847</v>
      </c>
      <c r="I18" s="63">
        <v>2</v>
      </c>
      <c r="J18" s="63">
        <v>1074</v>
      </c>
      <c r="K18" s="64">
        <f t="shared" si="1"/>
        <v>50</v>
      </c>
      <c r="L18" s="64">
        <f t="shared" si="2"/>
        <v>21.194225721784775</v>
      </c>
      <c r="M18" s="64">
        <f t="shared" si="3"/>
        <v>-33.33333333333334</v>
      </c>
      <c r="N18" s="87">
        <f t="shared" si="4"/>
        <v>-41.85165132647537</v>
      </c>
    </row>
    <row r="19" spans="1:14" s="66" customFormat="1" ht="30.75" customHeight="1">
      <c r="A19" s="285" t="s">
        <v>254</v>
      </c>
      <c r="B19" s="285"/>
      <c r="C19" s="285"/>
      <c r="D19" s="286"/>
      <c r="E19" s="63">
        <v>2</v>
      </c>
      <c r="F19" s="63">
        <v>4047</v>
      </c>
      <c r="G19" s="63">
        <v>2</v>
      </c>
      <c r="H19" s="63">
        <v>3754</v>
      </c>
      <c r="I19" s="63">
        <v>3</v>
      </c>
      <c r="J19" s="63">
        <v>4077</v>
      </c>
      <c r="K19" s="64">
        <f t="shared" si="1"/>
        <v>0</v>
      </c>
      <c r="L19" s="64">
        <f t="shared" si="2"/>
        <v>-7.239930812947861</v>
      </c>
      <c r="M19" s="64">
        <f t="shared" si="3"/>
        <v>50</v>
      </c>
      <c r="N19" s="87">
        <f t="shared" si="4"/>
        <v>8.604155567394784</v>
      </c>
    </row>
    <row r="20" spans="5:14" s="66" customFormat="1" ht="3.75" customHeight="1">
      <c r="E20" s="63"/>
      <c r="F20" s="63"/>
      <c r="G20" s="63"/>
      <c r="H20" s="63"/>
      <c r="I20" s="63"/>
      <c r="J20" s="63"/>
      <c r="K20" s="64"/>
      <c r="L20" s="64"/>
      <c r="M20" s="64"/>
      <c r="N20" s="87"/>
    </row>
    <row r="21" spans="5:14" s="66" customFormat="1" ht="21.75" customHeight="1">
      <c r="E21" s="71">
        <f aca="true" t="shared" si="5" ref="E21:M21">SUM(E11:E19)</f>
        <v>2588</v>
      </c>
      <c r="F21" s="71">
        <f t="shared" si="5"/>
        <v>28233</v>
      </c>
      <c r="G21" s="71">
        <f t="shared" si="5"/>
        <v>2679</v>
      </c>
      <c r="H21" s="71">
        <f t="shared" si="5"/>
        <v>28369</v>
      </c>
      <c r="I21" s="71">
        <f t="shared" si="5"/>
        <v>2721</v>
      </c>
      <c r="J21" s="71">
        <f t="shared" si="5"/>
        <v>27017</v>
      </c>
      <c r="K21" s="72">
        <f t="shared" si="5"/>
        <v>17.634983854948004</v>
      </c>
      <c r="L21" s="72">
        <f t="shared" si="5"/>
        <v>-16.729307402598636</v>
      </c>
      <c r="M21" s="72">
        <f t="shared" si="5"/>
        <v>-19.327318673031456</v>
      </c>
      <c r="N21" s="88">
        <f>SUM(N11:N19)</f>
        <v>-68.74354552354562</v>
      </c>
    </row>
    <row r="22" spans="1:14" ht="2.25" customHeight="1">
      <c r="A22" s="2"/>
      <c r="B22" s="2"/>
      <c r="C22" s="2"/>
      <c r="D22" s="2"/>
      <c r="E22" s="9"/>
      <c r="F22" s="9"/>
      <c r="G22" s="9"/>
      <c r="H22" s="9"/>
      <c r="I22" s="9"/>
      <c r="J22" s="9"/>
      <c r="K22" s="9"/>
      <c r="L22" s="7"/>
      <c r="M22" s="7"/>
      <c r="N22" s="7"/>
    </row>
    <row r="23" ht="2.25" customHeight="1"/>
    <row r="24" spans="2:10" ht="21">
      <c r="B24" s="1" t="s">
        <v>118</v>
      </c>
      <c r="J24" s="3"/>
    </row>
    <row r="25" ht="21">
      <c r="B25" s="1" t="s">
        <v>117</v>
      </c>
    </row>
  </sheetData>
  <sheetProtection/>
  <mergeCells count="18">
    <mergeCell ref="A10:D10"/>
    <mergeCell ref="A4:D8"/>
    <mergeCell ref="A18:D18"/>
    <mergeCell ref="A11:D11"/>
    <mergeCell ref="A12:D12"/>
    <mergeCell ref="E4:F6"/>
    <mergeCell ref="A19:D19"/>
    <mergeCell ref="A13:D13"/>
    <mergeCell ref="A14:D14"/>
    <mergeCell ref="A15:D15"/>
    <mergeCell ref="A16:D16"/>
    <mergeCell ref="A17:D17"/>
    <mergeCell ref="I4:J6"/>
    <mergeCell ref="K4:N4"/>
    <mergeCell ref="K5:N5"/>
    <mergeCell ref="K6:L6"/>
    <mergeCell ref="M6:N6"/>
    <mergeCell ref="G4:H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130" zoomScaleNormal="130" zoomScalePageLayoutView="0" workbookViewId="0" topLeftCell="A1">
      <selection activeCell="B1" sqref="B1"/>
    </sheetView>
  </sheetViews>
  <sheetFormatPr defaultColWidth="9.140625" defaultRowHeight="21.75"/>
  <cols>
    <col min="1" max="1" width="0.71875" style="169" customWidth="1"/>
    <col min="2" max="2" width="6.00390625" style="169" customWidth="1"/>
    <col min="3" max="3" width="4.7109375" style="169" customWidth="1"/>
    <col min="4" max="4" width="18.140625" style="169" customWidth="1"/>
    <col min="5" max="5" width="17.7109375" style="169" customWidth="1"/>
    <col min="6" max="6" width="17.00390625" style="169" customWidth="1"/>
    <col min="7" max="7" width="17.7109375" style="169" customWidth="1"/>
    <col min="8" max="8" width="18.421875" style="169" customWidth="1"/>
    <col min="9" max="9" width="17.7109375" style="169" customWidth="1"/>
    <col min="10" max="10" width="1.421875" style="169" customWidth="1"/>
    <col min="11" max="11" width="25.8515625" style="169" customWidth="1"/>
    <col min="12" max="12" width="2.28125" style="165" customWidth="1"/>
    <col min="13" max="13" width="4.140625" style="165" customWidth="1"/>
    <col min="14" max="16384" width="9.140625" style="165" customWidth="1"/>
  </cols>
  <sheetData>
    <row r="1" spans="1:11" s="164" customFormat="1" ht="18.75" customHeight="1">
      <c r="A1" s="162"/>
      <c r="B1" s="162" t="s">
        <v>0</v>
      </c>
      <c r="C1" s="163">
        <v>10.4</v>
      </c>
      <c r="D1" s="162" t="s">
        <v>269</v>
      </c>
      <c r="E1" s="162"/>
      <c r="F1" s="162"/>
      <c r="G1" s="162"/>
      <c r="H1" s="162"/>
      <c r="I1" s="162"/>
      <c r="J1" s="162"/>
      <c r="K1" s="162"/>
    </row>
    <row r="2" spans="1:11" s="164" customFormat="1" ht="18.75" customHeight="1">
      <c r="A2" s="162"/>
      <c r="B2" s="162" t="s">
        <v>1</v>
      </c>
      <c r="C2" s="163">
        <v>10.4</v>
      </c>
      <c r="D2" s="162" t="s">
        <v>278</v>
      </c>
      <c r="E2" s="162"/>
      <c r="F2" s="162"/>
      <c r="G2" s="162"/>
      <c r="H2" s="162"/>
      <c r="I2" s="162"/>
      <c r="J2" s="162"/>
      <c r="K2" s="162"/>
    </row>
    <row r="3" spans="1:11" ht="3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2" s="169" customFormat="1" ht="17.25" customHeight="1">
      <c r="A4" s="166"/>
      <c r="B4" s="166"/>
      <c r="C4" s="166"/>
      <c r="D4" s="166"/>
      <c r="E4" s="167"/>
      <c r="F4" s="167"/>
      <c r="G4" s="167"/>
      <c r="H4" s="301" t="s">
        <v>123</v>
      </c>
      <c r="I4" s="302"/>
      <c r="J4" s="168"/>
      <c r="K4" s="166"/>
      <c r="L4" s="165"/>
    </row>
    <row r="5" spans="1:12" s="169" customFormat="1" ht="15.75" customHeight="1">
      <c r="A5" s="306" t="s">
        <v>4</v>
      </c>
      <c r="B5" s="306"/>
      <c r="C5" s="306"/>
      <c r="D5" s="307"/>
      <c r="E5" s="228">
        <v>2551</v>
      </c>
      <c r="F5" s="228">
        <v>2552</v>
      </c>
      <c r="G5" s="228">
        <v>2553</v>
      </c>
      <c r="H5" s="303" t="s">
        <v>124</v>
      </c>
      <c r="I5" s="304"/>
      <c r="J5" s="305" t="s">
        <v>9</v>
      </c>
      <c r="K5" s="306"/>
      <c r="L5" s="165"/>
    </row>
    <row r="6" spans="1:12" s="169" customFormat="1" ht="15.75" customHeight="1">
      <c r="A6" s="306"/>
      <c r="B6" s="306"/>
      <c r="C6" s="306"/>
      <c r="D6" s="307"/>
      <c r="E6" s="229" t="s">
        <v>169</v>
      </c>
      <c r="F6" s="229" t="s">
        <v>170</v>
      </c>
      <c r="G6" s="229" t="s">
        <v>229</v>
      </c>
      <c r="H6" s="231">
        <v>2552</v>
      </c>
      <c r="I6" s="231">
        <v>2553</v>
      </c>
      <c r="J6" s="305"/>
      <c r="K6" s="306"/>
      <c r="L6" s="165"/>
    </row>
    <row r="7" spans="1:12" s="169" customFormat="1" ht="15.75" customHeight="1">
      <c r="A7" s="170"/>
      <c r="B7" s="170"/>
      <c r="C7" s="170"/>
      <c r="D7" s="170"/>
      <c r="E7" s="230"/>
      <c r="F7" s="230"/>
      <c r="G7" s="230"/>
      <c r="H7" s="232" t="s">
        <v>170</v>
      </c>
      <c r="I7" s="232" t="s">
        <v>229</v>
      </c>
      <c r="J7" s="171"/>
      <c r="K7" s="170"/>
      <c r="L7" s="165"/>
    </row>
    <row r="8" spans="1:11" ht="21.75" customHeight="1">
      <c r="A8" s="299" t="s">
        <v>110</v>
      </c>
      <c r="B8" s="299"/>
      <c r="C8" s="299"/>
      <c r="D8" s="300"/>
      <c r="E8" s="172">
        <f>SUM(E9:E29)</f>
        <v>28</v>
      </c>
      <c r="F8" s="172">
        <f>SUM(F9:F29)</f>
        <v>36</v>
      </c>
      <c r="G8" s="172">
        <f>SUM(G9:G29)</f>
        <v>33</v>
      </c>
      <c r="H8" s="181">
        <f aca="true" t="shared" si="0" ref="H8:I10">F8/E8*100-100</f>
        <v>28.571428571428584</v>
      </c>
      <c r="I8" s="181">
        <f t="shared" si="0"/>
        <v>-8.333333333333343</v>
      </c>
      <c r="J8" s="173"/>
      <c r="K8" s="174" t="s">
        <v>3</v>
      </c>
    </row>
    <row r="9" spans="1:11" ht="15" customHeight="1">
      <c r="A9" s="164"/>
      <c r="B9" s="165" t="s">
        <v>125</v>
      </c>
      <c r="C9" s="164"/>
      <c r="D9" s="175"/>
      <c r="E9" s="176">
        <v>5</v>
      </c>
      <c r="F9" s="176">
        <v>7</v>
      </c>
      <c r="G9" s="176">
        <v>3</v>
      </c>
      <c r="H9" s="182">
        <f t="shared" si="0"/>
        <v>40</v>
      </c>
      <c r="I9" s="182">
        <f t="shared" si="0"/>
        <v>-57.142857142857146</v>
      </c>
      <c r="J9" s="173"/>
      <c r="K9" s="165" t="s">
        <v>146</v>
      </c>
    </row>
    <row r="10" spans="1:11" ht="15" customHeight="1">
      <c r="A10" s="165"/>
      <c r="B10" s="165" t="s">
        <v>126</v>
      </c>
      <c r="C10" s="165"/>
      <c r="D10" s="177"/>
      <c r="E10" s="176">
        <v>2</v>
      </c>
      <c r="F10" s="176">
        <v>3</v>
      </c>
      <c r="G10" s="176">
        <v>6</v>
      </c>
      <c r="H10" s="182">
        <f t="shared" si="0"/>
        <v>50</v>
      </c>
      <c r="I10" s="182">
        <f t="shared" si="0"/>
        <v>100</v>
      </c>
      <c r="J10" s="173"/>
      <c r="K10" s="165" t="s">
        <v>147</v>
      </c>
    </row>
    <row r="11" spans="1:11" ht="15" customHeight="1">
      <c r="A11" s="165"/>
      <c r="B11" s="165" t="s">
        <v>127</v>
      </c>
      <c r="C11" s="165"/>
      <c r="D11" s="177"/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3"/>
      <c r="K11" s="165" t="s">
        <v>148</v>
      </c>
    </row>
    <row r="12" spans="1:11" ht="15" customHeight="1">
      <c r="A12" s="165"/>
      <c r="B12" s="165" t="s">
        <v>128</v>
      </c>
      <c r="C12" s="165"/>
      <c r="D12" s="177"/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3"/>
      <c r="K12" s="165" t="s">
        <v>149</v>
      </c>
    </row>
    <row r="13" spans="1:11" ht="15" customHeight="1">
      <c r="A13" s="165"/>
      <c r="B13" s="165" t="s">
        <v>129</v>
      </c>
      <c r="C13" s="165"/>
      <c r="D13" s="177"/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3"/>
      <c r="K13" s="165" t="s">
        <v>153</v>
      </c>
    </row>
    <row r="14" spans="1:11" ht="15" customHeight="1">
      <c r="A14" s="165"/>
      <c r="B14" s="165" t="s">
        <v>130</v>
      </c>
      <c r="C14" s="165"/>
      <c r="D14" s="177"/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3"/>
      <c r="K14" s="165" t="s">
        <v>150</v>
      </c>
    </row>
    <row r="15" spans="1:11" ht="15" customHeight="1">
      <c r="A15" s="165"/>
      <c r="B15" s="165" t="s">
        <v>131</v>
      </c>
      <c r="C15" s="165"/>
      <c r="D15" s="177"/>
      <c r="E15" s="176">
        <v>3</v>
      </c>
      <c r="F15" s="176">
        <v>7</v>
      </c>
      <c r="G15" s="176">
        <v>3</v>
      </c>
      <c r="H15" s="182">
        <f>F15/E15*100-100</f>
        <v>133.33333333333334</v>
      </c>
      <c r="I15" s="182">
        <f>G15/F15*100-100</f>
        <v>-57.142857142857146</v>
      </c>
      <c r="J15" s="173"/>
      <c r="K15" s="165" t="s">
        <v>151</v>
      </c>
    </row>
    <row r="16" spans="1:11" ht="15" customHeight="1">
      <c r="A16" s="165"/>
      <c r="B16" s="165" t="s">
        <v>132</v>
      </c>
      <c r="C16" s="165"/>
      <c r="D16" s="177"/>
      <c r="E16" s="176">
        <v>1</v>
      </c>
      <c r="F16" s="176">
        <v>1</v>
      </c>
      <c r="G16" s="176">
        <v>1</v>
      </c>
      <c r="H16" s="176">
        <v>0</v>
      </c>
      <c r="I16" s="176">
        <v>0</v>
      </c>
      <c r="J16" s="173"/>
      <c r="K16" s="165" t="s">
        <v>152</v>
      </c>
    </row>
    <row r="17" spans="1:11" ht="15" customHeight="1">
      <c r="A17" s="165"/>
      <c r="B17" s="165" t="s">
        <v>133</v>
      </c>
      <c r="C17" s="165"/>
      <c r="D17" s="177"/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3"/>
      <c r="K17" s="165" t="s">
        <v>230</v>
      </c>
    </row>
    <row r="18" spans="1:11" ht="15" customHeight="1">
      <c r="A18" s="165"/>
      <c r="B18" s="165" t="s">
        <v>134</v>
      </c>
      <c r="C18" s="165"/>
      <c r="D18" s="177"/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3"/>
      <c r="K18" s="165" t="s">
        <v>154</v>
      </c>
    </row>
    <row r="19" spans="1:11" ht="15" customHeight="1">
      <c r="A19" s="165"/>
      <c r="B19" s="165" t="s">
        <v>135</v>
      </c>
      <c r="C19" s="165"/>
      <c r="D19" s="177"/>
      <c r="E19" s="176">
        <v>0</v>
      </c>
      <c r="F19" s="176">
        <v>1</v>
      </c>
      <c r="G19" s="176">
        <v>3</v>
      </c>
      <c r="H19" s="182">
        <v>100</v>
      </c>
      <c r="I19" s="182">
        <f>G19/F19*100-100</f>
        <v>200</v>
      </c>
      <c r="J19" s="173"/>
      <c r="K19" s="165" t="s">
        <v>231</v>
      </c>
    </row>
    <row r="20" spans="1:11" ht="15" customHeight="1">
      <c r="A20" s="165"/>
      <c r="B20" s="165" t="s">
        <v>136</v>
      </c>
      <c r="C20" s="165"/>
      <c r="D20" s="177"/>
      <c r="E20" s="176">
        <v>0</v>
      </c>
      <c r="F20" s="176">
        <v>1</v>
      </c>
      <c r="G20" s="176">
        <v>1</v>
      </c>
      <c r="H20" s="182">
        <v>100</v>
      </c>
      <c r="I20" s="176">
        <v>0</v>
      </c>
      <c r="J20" s="173"/>
      <c r="K20" s="165" t="s">
        <v>232</v>
      </c>
    </row>
    <row r="21" spans="1:11" ht="15" customHeight="1">
      <c r="A21" s="165"/>
      <c r="B21" s="165" t="s">
        <v>137</v>
      </c>
      <c r="C21" s="165"/>
      <c r="D21" s="177"/>
      <c r="E21" s="176">
        <v>0</v>
      </c>
      <c r="F21" s="176">
        <v>2</v>
      </c>
      <c r="G21" s="176">
        <v>1</v>
      </c>
      <c r="H21" s="182">
        <v>200</v>
      </c>
      <c r="I21" s="182">
        <f>G21/F21*100-100</f>
        <v>-50</v>
      </c>
      <c r="J21" s="173"/>
      <c r="K21" s="165" t="s">
        <v>155</v>
      </c>
    </row>
    <row r="22" spans="1:11" ht="15" customHeight="1">
      <c r="A22" s="165"/>
      <c r="B22" s="165" t="s">
        <v>138</v>
      </c>
      <c r="C22" s="165"/>
      <c r="D22" s="177"/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3"/>
      <c r="K22" s="165" t="s">
        <v>156</v>
      </c>
    </row>
    <row r="23" spans="1:11" ht="15" customHeight="1">
      <c r="A23" s="165"/>
      <c r="B23" s="165" t="s">
        <v>139</v>
      </c>
      <c r="C23" s="165"/>
      <c r="D23" s="177"/>
      <c r="E23" s="176">
        <v>5</v>
      </c>
      <c r="F23" s="176">
        <v>3</v>
      </c>
      <c r="G23" s="176">
        <v>1</v>
      </c>
      <c r="H23" s="182">
        <f>F23/E23*100-100</f>
        <v>-40</v>
      </c>
      <c r="I23" s="182">
        <f>G23/F23*100-100</f>
        <v>-66.66666666666667</v>
      </c>
      <c r="J23" s="173"/>
      <c r="K23" s="165" t="s">
        <v>157</v>
      </c>
    </row>
    <row r="24" spans="1:11" ht="15" customHeight="1">
      <c r="A24" s="165"/>
      <c r="B24" s="165" t="s">
        <v>140</v>
      </c>
      <c r="C24" s="165"/>
      <c r="D24" s="177"/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3"/>
      <c r="K24" s="165" t="s">
        <v>158</v>
      </c>
    </row>
    <row r="25" spans="1:11" ht="15" customHeight="1">
      <c r="A25" s="165"/>
      <c r="B25" s="165" t="s">
        <v>141</v>
      </c>
      <c r="C25" s="165"/>
      <c r="D25" s="177"/>
      <c r="E25" s="176">
        <v>1</v>
      </c>
      <c r="F25" s="176">
        <v>1</v>
      </c>
      <c r="G25" s="176">
        <v>2</v>
      </c>
      <c r="H25" s="176">
        <v>0</v>
      </c>
      <c r="I25" s="182">
        <f>G25/F25*100-100</f>
        <v>100</v>
      </c>
      <c r="J25" s="173"/>
      <c r="K25" s="165" t="s">
        <v>159</v>
      </c>
    </row>
    <row r="26" spans="1:11" ht="15" customHeight="1">
      <c r="A26" s="165"/>
      <c r="B26" s="165" t="s">
        <v>142</v>
      </c>
      <c r="C26" s="165"/>
      <c r="D26" s="177"/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73"/>
      <c r="K26" s="165" t="s">
        <v>160</v>
      </c>
    </row>
    <row r="27" spans="1:11" ht="15" customHeight="1">
      <c r="A27" s="165"/>
      <c r="B27" s="165" t="s">
        <v>143</v>
      </c>
      <c r="C27" s="165"/>
      <c r="D27" s="177"/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3"/>
      <c r="K27" s="165" t="s">
        <v>161</v>
      </c>
    </row>
    <row r="28" spans="1:11" ht="15" customHeight="1">
      <c r="A28" s="165"/>
      <c r="B28" s="165" t="s">
        <v>144</v>
      </c>
      <c r="C28" s="165"/>
      <c r="D28" s="177"/>
      <c r="E28" s="176">
        <v>3</v>
      </c>
      <c r="F28" s="176">
        <v>2</v>
      </c>
      <c r="G28" s="176">
        <v>3</v>
      </c>
      <c r="H28" s="182">
        <f>F28/E28*100-100</f>
        <v>-33.33333333333334</v>
      </c>
      <c r="I28" s="182">
        <f>G28/F28*100-100</f>
        <v>50</v>
      </c>
      <c r="J28" s="173"/>
      <c r="K28" s="165" t="s">
        <v>162</v>
      </c>
    </row>
    <row r="29" spans="1:11" ht="15" customHeight="1">
      <c r="A29" s="165"/>
      <c r="B29" s="165" t="s">
        <v>145</v>
      </c>
      <c r="C29" s="165"/>
      <c r="D29" s="177"/>
      <c r="E29" s="176">
        <v>8</v>
      </c>
      <c r="F29" s="176">
        <v>8</v>
      </c>
      <c r="G29" s="176">
        <v>9</v>
      </c>
      <c r="H29" s="176">
        <v>0</v>
      </c>
      <c r="I29" s="182">
        <f>G29/F29*100-100</f>
        <v>12.5</v>
      </c>
      <c r="J29" s="173"/>
      <c r="K29" s="165" t="s">
        <v>36</v>
      </c>
    </row>
    <row r="30" spans="1:11" ht="3" customHeight="1">
      <c r="A30" s="170"/>
      <c r="B30" s="170"/>
      <c r="C30" s="170"/>
      <c r="D30" s="178"/>
      <c r="E30" s="179"/>
      <c r="F30" s="179"/>
      <c r="G30" s="179"/>
      <c r="H30" s="180"/>
      <c r="I30" s="180"/>
      <c r="J30" s="179"/>
      <c r="K30" s="170"/>
    </row>
    <row r="31" ht="3" customHeight="1"/>
    <row r="32" spans="1:11" ht="18.75" customHeight="1">
      <c r="A32" s="165" t="s">
        <v>259</v>
      </c>
      <c r="B32" s="165"/>
      <c r="K32" s="165"/>
    </row>
    <row r="33" spans="2:11" ht="18.75" customHeight="1">
      <c r="B33" s="165"/>
      <c r="C33" s="169" t="s">
        <v>258</v>
      </c>
      <c r="K33" s="165"/>
    </row>
    <row r="34" spans="1:11" ht="18.75" customHeight="1">
      <c r="A34" s="169" t="s">
        <v>430</v>
      </c>
      <c r="B34" s="165"/>
      <c r="K34" s="165"/>
    </row>
    <row r="35" spans="2:7" ht="18.75" customHeight="1">
      <c r="B35" s="169" t="s">
        <v>267</v>
      </c>
      <c r="G35" s="169" t="s">
        <v>268</v>
      </c>
    </row>
  </sheetData>
  <sheetProtection/>
  <mergeCells count="5">
    <mergeCell ref="A8:D8"/>
    <mergeCell ref="H4:I4"/>
    <mergeCell ref="H5:I5"/>
    <mergeCell ref="J5:K6"/>
    <mergeCell ref="A5:D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B4" sqref="B4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4.7109375" style="1" customWidth="1"/>
    <col min="4" max="4" width="14.57421875" style="1" customWidth="1"/>
    <col min="5" max="5" width="23.140625" style="1" customWidth="1"/>
    <col min="6" max="6" width="21.7109375" style="1" customWidth="1"/>
    <col min="7" max="9" width="15.7109375" style="1" customWidth="1"/>
    <col min="10" max="10" width="26.28125" style="1" customWidth="1"/>
    <col min="11" max="11" width="2.421875" style="3" customWidth="1"/>
    <col min="12" max="12" width="4.140625" style="3" customWidth="1"/>
    <col min="13" max="16384" width="9.140625" style="3" customWidth="1"/>
  </cols>
  <sheetData>
    <row r="1" spans="1:10" s="18" customFormat="1" ht="20.25" customHeight="1">
      <c r="A1" s="16"/>
      <c r="B1" s="16" t="s">
        <v>0</v>
      </c>
      <c r="C1" s="17">
        <v>10.5</v>
      </c>
      <c r="D1" s="16" t="s">
        <v>270</v>
      </c>
      <c r="E1" s="16"/>
      <c r="F1" s="16"/>
      <c r="G1" s="16"/>
      <c r="H1" s="16"/>
      <c r="I1" s="16"/>
      <c r="J1" s="16"/>
    </row>
    <row r="2" spans="1:10" s="18" customFormat="1" ht="20.25" customHeight="1">
      <c r="A2" s="16"/>
      <c r="B2" s="16" t="s">
        <v>1</v>
      </c>
      <c r="C2" s="17">
        <v>10.5</v>
      </c>
      <c r="D2" s="16" t="s">
        <v>279</v>
      </c>
      <c r="E2" s="16"/>
      <c r="F2" s="16"/>
      <c r="G2" s="16"/>
      <c r="H2" s="16"/>
      <c r="I2" s="16"/>
      <c r="J2" s="16"/>
    </row>
    <row r="3" spans="1:10" ht="3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s="1" customFormat="1" ht="21" customHeight="1">
      <c r="A4" s="44"/>
      <c r="B4" s="44"/>
      <c r="C4" s="44"/>
      <c r="D4" s="44"/>
      <c r="E4" s="48" t="s">
        <v>33</v>
      </c>
      <c r="F4" s="75" t="s">
        <v>7</v>
      </c>
      <c r="G4" s="311" t="s">
        <v>10</v>
      </c>
      <c r="H4" s="312"/>
      <c r="I4" s="313"/>
      <c r="J4" s="44"/>
      <c r="K4" s="3"/>
    </row>
    <row r="5" spans="1:11" s="1" customFormat="1" ht="21" customHeight="1">
      <c r="A5" s="308" t="s">
        <v>242</v>
      </c>
      <c r="B5" s="308"/>
      <c r="C5" s="308"/>
      <c r="D5" s="309"/>
      <c r="E5" s="76" t="s">
        <v>116</v>
      </c>
      <c r="F5" s="77" t="s">
        <v>256</v>
      </c>
      <c r="G5" s="314" t="s">
        <v>111</v>
      </c>
      <c r="H5" s="315"/>
      <c r="I5" s="316"/>
      <c r="J5" s="310" t="s">
        <v>243</v>
      </c>
      <c r="K5" s="3"/>
    </row>
    <row r="6" spans="1:11" s="1" customFormat="1" ht="21" customHeight="1">
      <c r="A6" s="308"/>
      <c r="B6" s="308"/>
      <c r="C6" s="308"/>
      <c r="D6" s="309"/>
      <c r="E6" s="76" t="s">
        <v>5</v>
      </c>
      <c r="F6" s="77" t="s">
        <v>8</v>
      </c>
      <c r="G6" s="77" t="s">
        <v>2</v>
      </c>
      <c r="H6" s="77" t="s">
        <v>112</v>
      </c>
      <c r="I6" s="77" t="s">
        <v>113</v>
      </c>
      <c r="J6" s="310"/>
      <c r="K6" s="3"/>
    </row>
    <row r="7" spans="1:11" s="1" customFormat="1" ht="21" customHeight="1">
      <c r="A7" s="2"/>
      <c r="B7" s="2"/>
      <c r="C7" s="2"/>
      <c r="D7" s="2"/>
      <c r="E7" s="78" t="s">
        <v>6</v>
      </c>
      <c r="F7" s="79" t="s">
        <v>257</v>
      </c>
      <c r="G7" s="79" t="s">
        <v>3</v>
      </c>
      <c r="H7" s="79" t="s">
        <v>114</v>
      </c>
      <c r="I7" s="79" t="s">
        <v>115</v>
      </c>
      <c r="J7" s="2"/>
      <c r="K7" s="3"/>
    </row>
    <row r="8" spans="1:10" ht="24" customHeight="1">
      <c r="A8" s="289" t="s">
        <v>110</v>
      </c>
      <c r="B8" s="289"/>
      <c r="C8" s="289"/>
      <c r="D8" s="290"/>
      <c r="E8" s="80">
        <f>SUM(E9:E18)</f>
        <v>46</v>
      </c>
      <c r="F8" s="80">
        <f>SUM(F9:F18)</f>
        <v>402754000</v>
      </c>
      <c r="G8" s="80">
        <f>SUM(G9:G18)</f>
        <v>229</v>
      </c>
      <c r="H8" s="80">
        <f>SUM(H9:H18)</f>
        <v>133</v>
      </c>
      <c r="I8" s="80">
        <f>SUM(I9:I18)</f>
        <v>362</v>
      </c>
      <c r="J8" s="183" t="s">
        <v>3</v>
      </c>
    </row>
    <row r="9" spans="1:10" ht="24" customHeight="1">
      <c r="A9" s="1" t="s">
        <v>280</v>
      </c>
      <c r="B9" s="60"/>
      <c r="C9" s="60"/>
      <c r="D9" s="61"/>
      <c r="E9" s="73">
        <v>18</v>
      </c>
      <c r="F9" s="73">
        <v>78364000</v>
      </c>
      <c r="G9" s="73">
        <v>85</v>
      </c>
      <c r="H9" s="73">
        <v>60</v>
      </c>
      <c r="I9" s="74">
        <v>145</v>
      </c>
      <c r="J9" s="43" t="s">
        <v>297</v>
      </c>
    </row>
    <row r="10" spans="1:10" ht="21">
      <c r="A10" s="1" t="s">
        <v>281</v>
      </c>
      <c r="B10" s="3"/>
      <c r="C10" s="3"/>
      <c r="D10" s="4"/>
      <c r="E10" s="73">
        <v>3</v>
      </c>
      <c r="F10" s="73">
        <v>16340000</v>
      </c>
      <c r="G10" s="73">
        <v>11</v>
      </c>
      <c r="H10" s="73">
        <v>3</v>
      </c>
      <c r="I10" s="74">
        <v>14</v>
      </c>
      <c r="J10" s="43" t="s">
        <v>298</v>
      </c>
    </row>
    <row r="11" spans="1:10" ht="21">
      <c r="A11" s="1" t="s">
        <v>282</v>
      </c>
      <c r="B11" s="3"/>
      <c r="C11" s="3"/>
      <c r="D11" s="4"/>
      <c r="E11" s="73">
        <v>9</v>
      </c>
      <c r="F11" s="73">
        <v>21150000</v>
      </c>
      <c r="G11" s="73">
        <v>38</v>
      </c>
      <c r="H11" s="73">
        <v>22</v>
      </c>
      <c r="I11" s="74">
        <v>60</v>
      </c>
      <c r="J11" s="43" t="s">
        <v>299</v>
      </c>
    </row>
    <row r="12" spans="1:10" ht="21">
      <c r="A12" s="1" t="s">
        <v>283</v>
      </c>
      <c r="B12" s="3"/>
      <c r="C12" s="3"/>
      <c r="D12" s="4"/>
      <c r="E12" s="73">
        <v>0</v>
      </c>
      <c r="F12" s="73">
        <v>0</v>
      </c>
      <c r="G12" s="73">
        <v>0</v>
      </c>
      <c r="H12" s="73">
        <v>0</v>
      </c>
      <c r="I12" s="74">
        <v>0</v>
      </c>
      <c r="J12" s="43" t="s">
        <v>300</v>
      </c>
    </row>
    <row r="13" spans="1:10" ht="21">
      <c r="A13" s="1" t="s">
        <v>284</v>
      </c>
      <c r="B13" s="3"/>
      <c r="C13" s="3"/>
      <c r="D13" s="4"/>
      <c r="E13" s="73">
        <v>6</v>
      </c>
      <c r="F13" s="73">
        <v>21500000</v>
      </c>
      <c r="G13" s="73">
        <v>21</v>
      </c>
      <c r="H13" s="73">
        <v>16</v>
      </c>
      <c r="I13" s="74">
        <v>37</v>
      </c>
      <c r="J13" s="43" t="s">
        <v>301</v>
      </c>
    </row>
    <row r="14" spans="1:10" ht="21">
      <c r="A14" s="1" t="s">
        <v>285</v>
      </c>
      <c r="B14" s="3"/>
      <c r="C14" s="3"/>
      <c r="D14" s="4"/>
      <c r="E14" s="73">
        <v>0</v>
      </c>
      <c r="F14" s="73">
        <v>0</v>
      </c>
      <c r="G14" s="73">
        <v>0</v>
      </c>
      <c r="H14" s="73">
        <v>0</v>
      </c>
      <c r="I14" s="74">
        <v>0</v>
      </c>
      <c r="J14" s="43" t="s">
        <v>302</v>
      </c>
    </row>
    <row r="15" spans="1:10" ht="21">
      <c r="A15" s="1" t="s">
        <v>286</v>
      </c>
      <c r="B15" s="3"/>
      <c r="C15" s="3"/>
      <c r="D15" s="4"/>
      <c r="E15" s="73">
        <v>7</v>
      </c>
      <c r="F15" s="73">
        <v>211800000</v>
      </c>
      <c r="G15" s="73">
        <v>43</v>
      </c>
      <c r="H15" s="73">
        <v>18</v>
      </c>
      <c r="I15" s="74">
        <v>61</v>
      </c>
      <c r="J15" s="43" t="s">
        <v>303</v>
      </c>
    </row>
    <row r="16" spans="1:10" ht="21">
      <c r="A16" s="3" t="s">
        <v>287</v>
      </c>
      <c r="B16" s="3"/>
      <c r="C16" s="3"/>
      <c r="D16" s="4"/>
      <c r="E16" s="73">
        <v>1</v>
      </c>
      <c r="F16" s="73">
        <v>48000000</v>
      </c>
      <c r="G16" s="73">
        <v>26</v>
      </c>
      <c r="H16" s="73">
        <v>14</v>
      </c>
      <c r="I16" s="74">
        <v>40</v>
      </c>
      <c r="J16" s="1" t="s">
        <v>304</v>
      </c>
    </row>
    <row r="17" spans="1:10" ht="21">
      <c r="A17" s="3" t="s">
        <v>288</v>
      </c>
      <c r="B17" s="3"/>
      <c r="C17" s="3"/>
      <c r="D17" s="4"/>
      <c r="E17" s="73">
        <v>2</v>
      </c>
      <c r="F17" s="73">
        <v>5600000</v>
      </c>
      <c r="G17" s="73">
        <v>5</v>
      </c>
      <c r="H17" s="73">
        <v>0</v>
      </c>
      <c r="I17" s="74">
        <v>5</v>
      </c>
      <c r="J17" s="1" t="s">
        <v>305</v>
      </c>
    </row>
    <row r="18" spans="1:10" ht="21">
      <c r="A18" s="3" t="s">
        <v>289</v>
      </c>
      <c r="B18" s="3"/>
      <c r="C18" s="3"/>
      <c r="D18" s="4"/>
      <c r="E18" s="73">
        <v>0</v>
      </c>
      <c r="F18" s="73">
        <v>0</v>
      </c>
      <c r="G18" s="73">
        <v>0</v>
      </c>
      <c r="H18" s="73"/>
      <c r="I18" s="74"/>
      <c r="J18" s="1" t="s">
        <v>306</v>
      </c>
    </row>
    <row r="19" spans="1:10" ht="0.75" customHeight="1">
      <c r="A19" s="3"/>
      <c r="B19" s="3"/>
      <c r="C19" s="3"/>
      <c r="D19" s="4"/>
      <c r="E19" s="6"/>
      <c r="F19" s="6"/>
      <c r="G19" s="6"/>
      <c r="H19" s="6"/>
      <c r="I19" s="8"/>
      <c r="J19" s="3"/>
    </row>
    <row r="20" spans="1:10" ht="21" hidden="1">
      <c r="A20" s="3"/>
      <c r="B20" s="3"/>
      <c r="C20" s="3"/>
      <c r="D20" s="4"/>
      <c r="E20" s="6"/>
      <c r="F20" s="6"/>
      <c r="G20" s="6"/>
      <c r="H20" s="6"/>
      <c r="I20" s="8"/>
      <c r="J20" s="3"/>
    </row>
    <row r="21" spans="1:10" ht="21" hidden="1">
      <c r="A21" s="3"/>
      <c r="B21" s="3"/>
      <c r="C21" s="3"/>
      <c r="D21" s="4"/>
      <c r="E21" s="6"/>
      <c r="F21" s="6"/>
      <c r="G21" s="6"/>
      <c r="H21" s="6"/>
      <c r="I21" s="8"/>
      <c r="J21" s="3"/>
    </row>
    <row r="22" spans="1:10" ht="3" customHeight="1">
      <c r="A22" s="2"/>
      <c r="B22" s="2"/>
      <c r="C22" s="2"/>
      <c r="D22" s="5"/>
      <c r="E22" s="7"/>
      <c r="F22" s="7"/>
      <c r="G22" s="7"/>
      <c r="H22" s="7"/>
      <c r="I22" s="9"/>
      <c r="J22" s="2"/>
    </row>
    <row r="23" ht="3" customHeight="1"/>
    <row r="24" ht="21">
      <c r="B24" s="1" t="s">
        <v>271</v>
      </c>
    </row>
    <row r="25" ht="92.25" customHeight="1">
      <c r="B25" s="169" t="s">
        <v>272</v>
      </c>
    </row>
  </sheetData>
  <sheetProtection/>
  <mergeCells count="5">
    <mergeCell ref="A5:D6"/>
    <mergeCell ref="J5:J6"/>
    <mergeCell ref="A8:D8"/>
    <mergeCell ref="G4:I4"/>
    <mergeCell ref="G5:I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PageLayoutView="0" workbookViewId="0" topLeftCell="A1">
      <selection activeCell="J27" sqref="J27"/>
    </sheetView>
  </sheetViews>
  <sheetFormatPr defaultColWidth="9.140625" defaultRowHeight="21.75"/>
  <cols>
    <col min="1" max="1" width="2.28125" style="1" customWidth="1"/>
    <col min="2" max="2" width="6.57421875" style="1" customWidth="1"/>
    <col min="3" max="3" width="4.7109375" style="1" customWidth="1"/>
    <col min="4" max="4" width="0.5625" style="1" customWidth="1"/>
    <col min="5" max="5" width="21.421875" style="1" customWidth="1"/>
    <col min="6" max="6" width="13.57421875" style="1" customWidth="1"/>
    <col min="7" max="7" width="1.7109375" style="1" hidden="1" customWidth="1"/>
    <col min="8" max="8" width="13.57421875" style="1" customWidth="1"/>
    <col min="9" max="9" width="1.7109375" style="1" hidden="1" customWidth="1"/>
    <col min="10" max="10" width="13.57421875" style="1" customWidth="1"/>
    <col min="11" max="11" width="1.7109375" style="1" hidden="1" customWidth="1"/>
    <col min="12" max="12" width="13.57421875" style="1" customWidth="1"/>
    <col min="13" max="13" width="1.7109375" style="1" hidden="1" customWidth="1"/>
    <col min="14" max="14" width="13.57421875" style="1" customWidth="1"/>
    <col min="15" max="15" width="1.7109375" style="1" hidden="1" customWidth="1"/>
    <col min="16" max="16" width="0.5625" style="1" customWidth="1"/>
    <col min="17" max="17" width="2.7109375" style="1" customWidth="1"/>
    <col min="18" max="18" width="36.8515625" style="3" customWidth="1"/>
    <col min="19" max="19" width="2.28125" style="3" customWidth="1"/>
    <col min="20" max="20" width="4.140625" style="3" customWidth="1"/>
    <col min="21" max="16384" width="9.140625" style="3" customWidth="1"/>
  </cols>
  <sheetData>
    <row r="1" spans="2:17" s="18" customFormat="1" ht="21">
      <c r="B1" s="16" t="s">
        <v>0</v>
      </c>
      <c r="C1" s="17">
        <v>10.6</v>
      </c>
      <c r="D1" s="16"/>
      <c r="E1" s="16" t="s">
        <v>425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s="18" customFormat="1" ht="21">
      <c r="B2" s="16" t="s">
        <v>1</v>
      </c>
      <c r="C2" s="17">
        <v>10.6</v>
      </c>
      <c r="D2" s="16"/>
      <c r="E2" s="16" t="s">
        <v>426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20.25" customHeight="1">
      <c r="A4" s="242" t="s">
        <v>165</v>
      </c>
      <c r="B4" s="242"/>
      <c r="C4" s="242"/>
      <c r="D4" s="242"/>
      <c r="E4" s="243"/>
      <c r="F4" s="311">
        <v>2549</v>
      </c>
      <c r="G4" s="313"/>
      <c r="H4" s="311">
        <v>2550</v>
      </c>
      <c r="I4" s="313"/>
      <c r="J4" s="311">
        <v>2551</v>
      </c>
      <c r="K4" s="313"/>
      <c r="L4" s="311">
        <v>2552</v>
      </c>
      <c r="M4" s="313"/>
      <c r="N4" s="311">
        <v>2553</v>
      </c>
      <c r="O4" s="313"/>
      <c r="P4" s="48"/>
      <c r="Q4" s="53"/>
      <c r="R4" s="242" t="s">
        <v>166</v>
      </c>
    </row>
    <row r="5" spans="1:18" ht="20.25" customHeight="1">
      <c r="A5" s="244"/>
      <c r="B5" s="244"/>
      <c r="C5" s="244"/>
      <c r="D5" s="244"/>
      <c r="E5" s="245"/>
      <c r="F5" s="317" t="s">
        <v>167</v>
      </c>
      <c r="G5" s="318"/>
      <c r="H5" s="317" t="s">
        <v>168</v>
      </c>
      <c r="I5" s="318"/>
      <c r="J5" s="317" t="s">
        <v>169</v>
      </c>
      <c r="K5" s="318"/>
      <c r="L5" s="317" t="s">
        <v>170</v>
      </c>
      <c r="M5" s="318"/>
      <c r="N5" s="317" t="s">
        <v>229</v>
      </c>
      <c r="O5" s="318"/>
      <c r="P5" s="49"/>
      <c r="Q5" s="54"/>
      <c r="R5" s="244"/>
    </row>
    <row r="6" spans="1:17" ht="3" customHeight="1">
      <c r="A6" s="44"/>
      <c r="B6" s="44"/>
      <c r="C6" s="44"/>
      <c r="D6" s="44"/>
      <c r="E6" s="44"/>
      <c r="F6" s="51"/>
      <c r="G6" s="50"/>
      <c r="H6" s="51"/>
      <c r="I6" s="50"/>
      <c r="J6" s="51"/>
      <c r="K6" s="50"/>
      <c r="L6" s="51"/>
      <c r="M6" s="50"/>
      <c r="N6" s="51"/>
      <c r="O6" s="50"/>
      <c r="P6" s="51"/>
      <c r="Q6" s="3"/>
    </row>
    <row r="7" spans="1:17" ht="23.25" customHeight="1">
      <c r="A7" s="89" t="s">
        <v>22</v>
      </c>
      <c r="B7" s="90"/>
      <c r="C7" s="90"/>
      <c r="D7" s="90"/>
      <c r="E7" s="52"/>
      <c r="F7" s="233">
        <v>7</v>
      </c>
      <c r="G7" s="234"/>
      <c r="H7" s="235">
        <v>7</v>
      </c>
      <c r="I7" s="234"/>
      <c r="J7" s="235">
        <v>7</v>
      </c>
      <c r="K7" s="234"/>
      <c r="L7" s="235">
        <v>7</v>
      </c>
      <c r="M7" s="234"/>
      <c r="N7" s="236">
        <v>7</v>
      </c>
      <c r="O7" s="81"/>
      <c r="P7" s="76"/>
      <c r="Q7" s="18" t="s">
        <v>171</v>
      </c>
    </row>
    <row r="8" spans="1:17" ht="23.25" customHeight="1">
      <c r="A8" s="16" t="s">
        <v>23</v>
      </c>
      <c r="F8" s="237">
        <v>105</v>
      </c>
      <c r="G8" s="238"/>
      <c r="H8" s="237">
        <v>101</v>
      </c>
      <c r="I8" s="238"/>
      <c r="J8" s="237">
        <v>150</v>
      </c>
      <c r="K8" s="238"/>
      <c r="L8" s="237">
        <v>69</v>
      </c>
      <c r="M8" s="238"/>
      <c r="N8" s="236">
        <v>89</v>
      </c>
      <c r="O8" s="81"/>
      <c r="P8" s="6"/>
      <c r="Q8" s="18" t="s">
        <v>172</v>
      </c>
    </row>
    <row r="9" spans="1:17" ht="23.25" customHeight="1">
      <c r="A9" s="16" t="s">
        <v>173</v>
      </c>
      <c r="F9" s="239">
        <v>868982.48</v>
      </c>
      <c r="G9" s="240"/>
      <c r="H9" s="239">
        <v>788212.36</v>
      </c>
      <c r="I9" s="240"/>
      <c r="J9" s="239">
        <v>660644.23</v>
      </c>
      <c r="K9" s="240"/>
      <c r="L9" s="239">
        <v>585525</v>
      </c>
      <c r="M9" s="240"/>
      <c r="N9" s="241">
        <v>632074.4</v>
      </c>
      <c r="O9" s="81"/>
      <c r="P9" s="6"/>
      <c r="Q9" s="18" t="s">
        <v>24</v>
      </c>
    </row>
    <row r="10" spans="2:17" ht="27.75" customHeight="1">
      <c r="B10" s="1" t="s">
        <v>290</v>
      </c>
      <c r="F10" s="83">
        <v>320167</v>
      </c>
      <c r="G10" s="84"/>
      <c r="H10" s="83">
        <v>272289</v>
      </c>
      <c r="I10" s="84"/>
      <c r="J10" s="83">
        <v>220320</v>
      </c>
      <c r="K10" s="84"/>
      <c r="L10" s="83">
        <v>194103</v>
      </c>
      <c r="M10" s="84"/>
      <c r="N10" s="82">
        <v>108520</v>
      </c>
      <c r="O10" s="81"/>
      <c r="P10" s="6"/>
      <c r="Q10" s="3" t="s">
        <v>294</v>
      </c>
    </row>
    <row r="11" spans="2:17" ht="27.75" customHeight="1">
      <c r="B11" s="1" t="s">
        <v>291</v>
      </c>
      <c r="F11" s="83">
        <v>548301.48</v>
      </c>
      <c r="G11" s="84"/>
      <c r="H11" s="83">
        <v>515633.36</v>
      </c>
      <c r="I11" s="84"/>
      <c r="J11" s="83">
        <v>439976.2</v>
      </c>
      <c r="K11" s="84"/>
      <c r="L11" s="83">
        <v>385086</v>
      </c>
      <c r="M11" s="84"/>
      <c r="N11" s="82">
        <v>509287.4</v>
      </c>
      <c r="O11" s="81"/>
      <c r="P11" s="6"/>
      <c r="Q11" s="3" t="s">
        <v>295</v>
      </c>
    </row>
    <row r="12" spans="2:17" ht="27.75" customHeight="1">
      <c r="B12" s="1" t="s">
        <v>292</v>
      </c>
      <c r="F12" s="83">
        <v>514</v>
      </c>
      <c r="G12" s="84"/>
      <c r="H12" s="83">
        <v>290</v>
      </c>
      <c r="I12" s="84"/>
      <c r="J12" s="83">
        <v>348</v>
      </c>
      <c r="K12" s="84"/>
      <c r="L12" s="83">
        <v>6336</v>
      </c>
      <c r="M12" s="84"/>
      <c r="N12" s="82">
        <v>14267</v>
      </c>
      <c r="O12" s="81"/>
      <c r="P12" s="6"/>
      <c r="Q12" s="3" t="s">
        <v>296</v>
      </c>
    </row>
    <row r="13" spans="1:18" ht="6.75" customHeight="1">
      <c r="A13" s="2"/>
      <c r="B13" s="2"/>
      <c r="C13" s="2"/>
      <c r="D13" s="2"/>
      <c r="E13" s="5"/>
      <c r="F13" s="7"/>
      <c r="G13" s="5"/>
      <c r="H13" s="7"/>
      <c r="I13" s="5"/>
      <c r="J13" s="7"/>
      <c r="K13" s="5"/>
      <c r="L13" s="7"/>
      <c r="M13" s="5"/>
      <c r="N13" s="7"/>
      <c r="O13" s="5"/>
      <c r="P13" s="7"/>
      <c r="Q13" s="2"/>
      <c r="R13" s="2"/>
    </row>
    <row r="14" ht="9.75" customHeight="1"/>
    <row r="15" ht="27.75" customHeight="1">
      <c r="A15" s="1" t="s">
        <v>271</v>
      </c>
    </row>
    <row r="16" ht="27.75" customHeight="1">
      <c r="A16" s="1" t="s">
        <v>293</v>
      </c>
    </row>
    <row r="17" ht="66.75" customHeight="1"/>
    <row r="18" ht="27.75" customHeight="1"/>
    <row r="19" ht="24.75" customHeight="1"/>
    <row r="20" ht="22.5" customHeight="1"/>
    <row r="21" ht="3" customHeight="1"/>
    <row r="22" ht="3" customHeight="1"/>
    <row r="23" ht="22.5" customHeight="1"/>
    <row r="24" ht="22.5" customHeight="1"/>
  </sheetData>
  <sheetProtection/>
  <mergeCells count="12">
    <mergeCell ref="F4:G4"/>
    <mergeCell ref="F5:G5"/>
    <mergeCell ref="H4:I4"/>
    <mergeCell ref="H5:I5"/>
    <mergeCell ref="N4:O4"/>
    <mergeCell ref="N5:O5"/>
    <mergeCell ref="A4:E5"/>
    <mergeCell ref="R4:R5"/>
    <mergeCell ref="J4:K4"/>
    <mergeCell ref="J5:K5"/>
    <mergeCell ref="L4:M4"/>
    <mergeCell ref="L5:M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421875" style="1" customWidth="1"/>
    <col min="4" max="4" width="12.28125" style="1" customWidth="1"/>
    <col min="5" max="6" width="7.00390625" style="1" customWidth="1"/>
    <col min="7" max="7" width="10.7109375" style="1" customWidth="1"/>
    <col min="8" max="9" width="6.8515625" style="1" customWidth="1"/>
    <col min="10" max="10" width="10.7109375" style="1" customWidth="1"/>
    <col min="11" max="12" width="6.8515625" style="1" customWidth="1"/>
    <col min="13" max="13" width="10.421875" style="1" customWidth="1"/>
    <col min="14" max="15" width="6.8515625" style="1" customWidth="1"/>
    <col min="16" max="16" width="10.7109375" style="1" customWidth="1"/>
    <col min="17" max="17" width="1.1484375" style="1" customWidth="1"/>
    <col min="18" max="18" width="22.57421875" style="1" customWidth="1"/>
    <col min="19" max="19" width="2.00390625" style="1" customWidth="1"/>
    <col min="20" max="20" width="4.140625" style="1" customWidth="1"/>
    <col min="21" max="16384" width="9.140625" style="1" customWidth="1"/>
  </cols>
  <sheetData>
    <row r="1" spans="2:4" s="16" customFormat="1" ht="24" customHeight="1">
      <c r="B1" s="39" t="s">
        <v>74</v>
      </c>
      <c r="C1" s="38">
        <v>10.7</v>
      </c>
      <c r="D1" s="39" t="s">
        <v>410</v>
      </c>
    </row>
    <row r="2" spans="2:4" s="19" customFormat="1" ht="20.25" customHeight="1">
      <c r="B2" s="37" t="s">
        <v>73</v>
      </c>
      <c r="C2" s="38">
        <v>10.7</v>
      </c>
      <c r="D2" s="37" t="s">
        <v>411</v>
      </c>
    </row>
    <row r="3" spans="2:4" s="19" customFormat="1" ht="3" customHeight="1">
      <c r="B3" s="37"/>
      <c r="C3" s="38"/>
      <c r="D3" s="37"/>
    </row>
    <row r="4" spans="1:18" s="22" customFormat="1" ht="18.75" customHeight="1">
      <c r="A4" s="267" t="s">
        <v>72</v>
      </c>
      <c r="B4" s="326"/>
      <c r="C4" s="326"/>
      <c r="D4" s="327"/>
      <c r="E4" s="332" t="s">
        <v>71</v>
      </c>
      <c r="F4" s="333"/>
      <c r="G4" s="333"/>
      <c r="H4" s="333"/>
      <c r="I4" s="333"/>
      <c r="J4" s="334"/>
      <c r="K4" s="332" t="s">
        <v>70</v>
      </c>
      <c r="L4" s="333"/>
      <c r="M4" s="333"/>
      <c r="N4" s="333"/>
      <c r="O4" s="333"/>
      <c r="P4" s="334"/>
      <c r="Q4" s="21"/>
      <c r="R4" s="267" t="s">
        <v>69</v>
      </c>
    </row>
    <row r="5" spans="1:18" s="22" customFormat="1" ht="18.75" customHeight="1">
      <c r="A5" s="328"/>
      <c r="B5" s="328"/>
      <c r="C5" s="328"/>
      <c r="D5" s="329"/>
      <c r="E5" s="322" t="s">
        <v>68</v>
      </c>
      <c r="F5" s="337"/>
      <c r="G5" s="334"/>
      <c r="H5" s="332" t="s">
        <v>67</v>
      </c>
      <c r="I5" s="333"/>
      <c r="J5" s="334"/>
      <c r="K5" s="322" t="s">
        <v>68</v>
      </c>
      <c r="L5" s="337"/>
      <c r="M5" s="334"/>
      <c r="N5" s="332" t="s">
        <v>67</v>
      </c>
      <c r="O5" s="333"/>
      <c r="P5" s="334"/>
      <c r="Q5" s="20"/>
      <c r="R5" s="335"/>
    </row>
    <row r="6" spans="1:18" s="22" customFormat="1" ht="18.75" customHeight="1">
      <c r="A6" s="328"/>
      <c r="B6" s="328"/>
      <c r="C6" s="328"/>
      <c r="D6" s="329"/>
      <c r="E6" s="322" t="s">
        <v>66</v>
      </c>
      <c r="F6" s="323"/>
      <c r="G6" s="36" t="s">
        <v>65</v>
      </c>
      <c r="H6" s="322" t="s">
        <v>66</v>
      </c>
      <c r="I6" s="323"/>
      <c r="J6" s="36" t="s">
        <v>65</v>
      </c>
      <c r="K6" s="322" t="s">
        <v>66</v>
      </c>
      <c r="L6" s="323"/>
      <c r="M6" s="36" t="s">
        <v>65</v>
      </c>
      <c r="N6" s="322" t="s">
        <v>66</v>
      </c>
      <c r="O6" s="323"/>
      <c r="P6" s="36" t="s">
        <v>65</v>
      </c>
      <c r="Q6" s="20"/>
      <c r="R6" s="335"/>
    </row>
    <row r="7" spans="1:18" s="22" customFormat="1" ht="18.75" customHeight="1">
      <c r="A7" s="328"/>
      <c r="B7" s="328"/>
      <c r="C7" s="328"/>
      <c r="D7" s="329"/>
      <c r="E7" s="324" t="s">
        <v>64</v>
      </c>
      <c r="F7" s="325"/>
      <c r="G7" s="35" t="s">
        <v>63</v>
      </c>
      <c r="H7" s="324" t="s">
        <v>64</v>
      </c>
      <c r="I7" s="325"/>
      <c r="J7" s="35" t="s">
        <v>63</v>
      </c>
      <c r="K7" s="324" t="s">
        <v>64</v>
      </c>
      <c r="L7" s="325"/>
      <c r="M7" s="35" t="s">
        <v>63</v>
      </c>
      <c r="N7" s="324" t="s">
        <v>64</v>
      </c>
      <c r="O7" s="325"/>
      <c r="P7" s="35" t="s">
        <v>63</v>
      </c>
      <c r="Q7" s="20"/>
      <c r="R7" s="335"/>
    </row>
    <row r="8" spans="1:18" s="22" customFormat="1" ht="18.75" customHeight="1">
      <c r="A8" s="328"/>
      <c r="B8" s="328"/>
      <c r="C8" s="328"/>
      <c r="D8" s="329"/>
      <c r="E8" s="36" t="s">
        <v>62</v>
      </c>
      <c r="F8" s="36" t="s">
        <v>61</v>
      </c>
      <c r="G8" s="35" t="s">
        <v>18</v>
      </c>
      <c r="H8" s="36" t="s">
        <v>62</v>
      </c>
      <c r="I8" s="36" t="s">
        <v>61</v>
      </c>
      <c r="J8" s="35" t="s">
        <v>18</v>
      </c>
      <c r="K8" s="36" t="s">
        <v>62</v>
      </c>
      <c r="L8" s="36" t="s">
        <v>61</v>
      </c>
      <c r="M8" s="35" t="s">
        <v>18</v>
      </c>
      <c r="N8" s="36" t="s">
        <v>62</v>
      </c>
      <c r="O8" s="36" t="s">
        <v>61</v>
      </c>
      <c r="P8" s="35" t="s">
        <v>18</v>
      </c>
      <c r="Q8" s="34"/>
      <c r="R8" s="335"/>
    </row>
    <row r="9" spans="1:18" s="22" customFormat="1" ht="17.25" customHeight="1">
      <c r="A9" s="330"/>
      <c r="B9" s="330"/>
      <c r="C9" s="330"/>
      <c r="D9" s="331"/>
      <c r="E9" s="33" t="s">
        <v>60</v>
      </c>
      <c r="F9" s="32" t="s">
        <v>59</v>
      </c>
      <c r="G9" s="31" t="s">
        <v>58</v>
      </c>
      <c r="H9" s="33" t="s">
        <v>60</v>
      </c>
      <c r="I9" s="32" t="s">
        <v>59</v>
      </c>
      <c r="J9" s="31" t="s">
        <v>58</v>
      </c>
      <c r="K9" s="33" t="s">
        <v>60</v>
      </c>
      <c r="L9" s="32" t="s">
        <v>59</v>
      </c>
      <c r="M9" s="31" t="s">
        <v>58</v>
      </c>
      <c r="N9" s="33" t="s">
        <v>60</v>
      </c>
      <c r="O9" s="32" t="s">
        <v>59</v>
      </c>
      <c r="P9" s="31" t="s">
        <v>58</v>
      </c>
      <c r="Q9" s="30"/>
      <c r="R9" s="336"/>
    </row>
    <row r="10" spans="1:18" s="14" customFormat="1" ht="29.25" customHeight="1">
      <c r="A10" s="319" t="s">
        <v>110</v>
      </c>
      <c r="B10" s="319"/>
      <c r="C10" s="319"/>
      <c r="D10" s="320"/>
      <c r="E10" s="138">
        <v>804</v>
      </c>
      <c r="F10" s="138">
        <v>1327</v>
      </c>
      <c r="G10" s="138">
        <v>220884</v>
      </c>
      <c r="H10" s="138">
        <v>57</v>
      </c>
      <c r="I10" s="138">
        <v>64</v>
      </c>
      <c r="J10" s="138">
        <v>12436</v>
      </c>
      <c r="K10" s="138">
        <v>520</v>
      </c>
      <c r="L10" s="138">
        <v>870</v>
      </c>
      <c r="M10" s="138">
        <v>117503</v>
      </c>
      <c r="N10" s="138">
        <v>8</v>
      </c>
      <c r="O10" s="138">
        <v>8</v>
      </c>
      <c r="P10" s="138">
        <v>314</v>
      </c>
      <c r="Q10" s="321" t="s">
        <v>3</v>
      </c>
      <c r="R10" s="319"/>
    </row>
    <row r="11" spans="1:18" s="14" customFormat="1" ht="21" customHeight="1">
      <c r="A11" s="26" t="s">
        <v>57</v>
      </c>
      <c r="B11" s="11"/>
      <c r="C11" s="29"/>
      <c r="D11" s="28"/>
      <c r="E11" s="74">
        <v>767</v>
      </c>
      <c r="F11" s="74">
        <v>1223</v>
      </c>
      <c r="G11" s="74">
        <v>165418</v>
      </c>
      <c r="H11" s="74">
        <v>51</v>
      </c>
      <c r="I11" s="74">
        <v>58</v>
      </c>
      <c r="J11" s="74">
        <v>7661</v>
      </c>
      <c r="K11" s="74">
        <v>473</v>
      </c>
      <c r="L11" s="74">
        <v>658</v>
      </c>
      <c r="M11" s="74">
        <v>75313</v>
      </c>
      <c r="N11" s="74">
        <v>8</v>
      </c>
      <c r="O11" s="74">
        <v>8</v>
      </c>
      <c r="P11" s="74">
        <v>314</v>
      </c>
      <c r="Q11" s="10"/>
      <c r="R11" s="27" t="s">
        <v>56</v>
      </c>
    </row>
    <row r="12" spans="1:18" s="14" customFormat="1" ht="21" customHeight="1">
      <c r="A12" s="26" t="s">
        <v>55</v>
      </c>
      <c r="B12" s="11"/>
      <c r="C12" s="29"/>
      <c r="D12" s="28"/>
      <c r="E12" s="74">
        <v>6</v>
      </c>
      <c r="F12" s="74">
        <v>64</v>
      </c>
      <c r="G12" s="74">
        <v>18222</v>
      </c>
      <c r="H12" s="74">
        <v>0</v>
      </c>
      <c r="I12" s="74">
        <v>0</v>
      </c>
      <c r="J12" s="74">
        <v>0</v>
      </c>
      <c r="K12" s="74">
        <v>3</v>
      </c>
      <c r="L12" s="74">
        <v>3</v>
      </c>
      <c r="M12" s="74">
        <v>1780</v>
      </c>
      <c r="N12" s="74">
        <v>0</v>
      </c>
      <c r="O12" s="74">
        <v>0</v>
      </c>
      <c r="P12" s="74">
        <v>0</v>
      </c>
      <c r="Q12" s="10"/>
      <c r="R12" s="27" t="s">
        <v>54</v>
      </c>
    </row>
    <row r="13" spans="1:18" s="14" customFormat="1" ht="21" customHeight="1">
      <c r="A13" s="26" t="s">
        <v>53</v>
      </c>
      <c r="B13" s="10"/>
      <c r="C13" s="10"/>
      <c r="D13" s="25"/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10"/>
      <c r="R13" s="10" t="s">
        <v>52</v>
      </c>
    </row>
    <row r="14" spans="1:18" s="14" customFormat="1" ht="21" customHeight="1">
      <c r="A14" s="26" t="s">
        <v>51</v>
      </c>
      <c r="B14" s="10"/>
      <c r="C14" s="10"/>
      <c r="D14" s="25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1</v>
      </c>
      <c r="L14" s="74">
        <v>1</v>
      </c>
      <c r="M14" s="74">
        <v>2350</v>
      </c>
      <c r="N14" s="74">
        <v>0</v>
      </c>
      <c r="O14" s="74">
        <v>0</v>
      </c>
      <c r="P14" s="74">
        <v>0</v>
      </c>
      <c r="Q14" s="10"/>
      <c r="R14" s="10" t="s">
        <v>50</v>
      </c>
    </row>
    <row r="15" spans="1:18" s="14" customFormat="1" ht="21" customHeight="1">
      <c r="A15" s="26" t="s">
        <v>49</v>
      </c>
      <c r="B15" s="10"/>
      <c r="C15" s="10"/>
      <c r="D15" s="25"/>
      <c r="E15" s="74">
        <v>1</v>
      </c>
      <c r="F15" s="74">
        <v>1</v>
      </c>
      <c r="G15" s="74">
        <v>63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10"/>
      <c r="R15" s="10" t="s">
        <v>48</v>
      </c>
    </row>
    <row r="16" spans="1:18" s="14" customFormat="1" ht="21" customHeight="1">
      <c r="A16" s="26" t="s">
        <v>47</v>
      </c>
      <c r="B16" s="10"/>
      <c r="C16" s="10"/>
      <c r="D16" s="25"/>
      <c r="E16" s="74">
        <v>1</v>
      </c>
      <c r="F16" s="74">
        <v>1</v>
      </c>
      <c r="G16" s="74">
        <v>1844</v>
      </c>
      <c r="H16" s="74">
        <v>1</v>
      </c>
      <c r="I16" s="74">
        <v>1</v>
      </c>
      <c r="J16" s="74">
        <v>906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10"/>
      <c r="R16" s="10" t="s">
        <v>105</v>
      </c>
    </row>
    <row r="17" spans="1:18" s="14" customFormat="1" ht="21" customHeight="1">
      <c r="A17" s="26" t="s">
        <v>46</v>
      </c>
      <c r="B17" s="10"/>
      <c r="C17" s="10"/>
      <c r="D17" s="25"/>
      <c r="E17" s="74">
        <v>0</v>
      </c>
      <c r="F17" s="74">
        <v>0</v>
      </c>
      <c r="G17" s="74">
        <v>0</v>
      </c>
      <c r="H17" s="74">
        <v>1</v>
      </c>
      <c r="I17" s="74">
        <v>1</v>
      </c>
      <c r="J17" s="74">
        <v>302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10"/>
      <c r="R17" s="10" t="s">
        <v>45</v>
      </c>
    </row>
    <row r="18" spans="1:18" s="14" customFormat="1" ht="21" customHeight="1">
      <c r="A18" s="14" t="s">
        <v>44</v>
      </c>
      <c r="D18" s="25"/>
      <c r="E18" s="74">
        <v>3</v>
      </c>
      <c r="F18" s="74">
        <v>3</v>
      </c>
      <c r="G18" s="74">
        <v>2996</v>
      </c>
      <c r="H18" s="74">
        <v>0</v>
      </c>
      <c r="I18" s="74">
        <v>0</v>
      </c>
      <c r="J18" s="74">
        <v>0</v>
      </c>
      <c r="K18" s="74">
        <v>3</v>
      </c>
      <c r="L18" s="74">
        <v>3</v>
      </c>
      <c r="M18" s="74">
        <v>3334</v>
      </c>
      <c r="N18" s="74">
        <v>0</v>
      </c>
      <c r="O18" s="74">
        <v>0</v>
      </c>
      <c r="P18" s="74">
        <v>0</v>
      </c>
      <c r="Q18" s="10"/>
      <c r="R18" s="10" t="s">
        <v>43</v>
      </c>
    </row>
    <row r="19" spans="1:18" s="14" customFormat="1" ht="21" customHeight="1">
      <c r="A19" s="14" t="s">
        <v>42</v>
      </c>
      <c r="C19" s="10"/>
      <c r="D19" s="25"/>
      <c r="E19" s="74">
        <v>2</v>
      </c>
      <c r="F19" s="74">
        <v>2</v>
      </c>
      <c r="G19" s="74">
        <v>1162</v>
      </c>
      <c r="H19" s="74">
        <v>1</v>
      </c>
      <c r="I19" s="74">
        <v>1</v>
      </c>
      <c r="J19" s="74">
        <v>2684</v>
      </c>
      <c r="K19" s="74">
        <v>24</v>
      </c>
      <c r="L19" s="74">
        <v>174</v>
      </c>
      <c r="M19" s="74">
        <v>19965</v>
      </c>
      <c r="N19" s="74">
        <v>0</v>
      </c>
      <c r="O19" s="74">
        <v>0</v>
      </c>
      <c r="P19" s="74">
        <v>0</v>
      </c>
      <c r="Q19" s="10"/>
      <c r="R19" s="10" t="s">
        <v>41</v>
      </c>
    </row>
    <row r="20" spans="1:18" s="14" customFormat="1" ht="21.75" customHeight="1">
      <c r="A20" s="14" t="s">
        <v>412</v>
      </c>
      <c r="C20" s="10"/>
      <c r="D20" s="25"/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1</v>
      </c>
      <c r="L20" s="159">
        <v>1</v>
      </c>
      <c r="M20" s="159">
        <v>192</v>
      </c>
      <c r="N20" s="159">
        <v>0</v>
      </c>
      <c r="O20" s="159">
        <v>0</v>
      </c>
      <c r="P20" s="159">
        <v>0</v>
      </c>
      <c r="Q20" s="10"/>
      <c r="R20" s="10" t="s">
        <v>365</v>
      </c>
    </row>
    <row r="21" spans="1:18" s="14" customFormat="1" ht="21.75" customHeight="1">
      <c r="A21" s="14" t="s">
        <v>373</v>
      </c>
      <c r="C21" s="10"/>
      <c r="D21" s="25"/>
      <c r="E21" s="74">
        <v>2</v>
      </c>
      <c r="F21" s="74">
        <v>2</v>
      </c>
      <c r="G21" s="74">
        <v>1610</v>
      </c>
      <c r="H21" s="74">
        <v>0</v>
      </c>
      <c r="I21" s="74">
        <v>0</v>
      </c>
      <c r="J21" s="74">
        <v>0</v>
      </c>
      <c r="K21" s="74">
        <v>5</v>
      </c>
      <c r="L21" s="74">
        <v>18</v>
      </c>
      <c r="M21" s="74">
        <v>7864</v>
      </c>
      <c r="N21" s="74">
        <v>0</v>
      </c>
      <c r="O21" s="74">
        <v>0</v>
      </c>
      <c r="P21" s="74">
        <v>0</v>
      </c>
      <c r="Q21" s="10"/>
      <c r="R21" s="10" t="s">
        <v>374</v>
      </c>
    </row>
    <row r="22" spans="1:18" s="14" customFormat="1" ht="21.75" customHeight="1">
      <c r="A22" s="26" t="s">
        <v>37</v>
      </c>
      <c r="B22" s="10"/>
      <c r="C22" s="10"/>
      <c r="D22" s="25"/>
      <c r="E22" s="74">
        <v>22</v>
      </c>
      <c r="F22" s="74">
        <v>31</v>
      </c>
      <c r="G22" s="74">
        <v>29569</v>
      </c>
      <c r="H22" s="74">
        <v>3</v>
      </c>
      <c r="I22" s="74">
        <v>3</v>
      </c>
      <c r="J22" s="74">
        <v>883</v>
      </c>
      <c r="K22" s="74">
        <v>10</v>
      </c>
      <c r="L22" s="74">
        <v>12</v>
      </c>
      <c r="M22" s="74">
        <v>6705</v>
      </c>
      <c r="N22" s="74">
        <v>0</v>
      </c>
      <c r="O22" s="74">
        <v>0</v>
      </c>
      <c r="P22" s="74">
        <v>0</v>
      </c>
      <c r="Q22" s="10"/>
      <c r="R22" s="10" t="s">
        <v>36</v>
      </c>
    </row>
    <row r="23" spans="1:18" s="14" customFormat="1" ht="3" customHeight="1">
      <c r="A23" s="13"/>
      <c r="B23" s="13"/>
      <c r="C23" s="13"/>
      <c r="D23" s="2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3"/>
      <c r="R23" s="13"/>
    </row>
    <row r="24" spans="1:18" s="14" customFormat="1" ht="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7" s="14" customFormat="1" ht="21" customHeight="1">
      <c r="B25" s="14" t="s">
        <v>413</v>
      </c>
      <c r="F25" s="1"/>
      <c r="G25" s="1"/>
    </row>
    <row r="26" spans="2:7" s="14" customFormat="1" ht="21">
      <c r="B26" s="14" t="s">
        <v>414</v>
      </c>
      <c r="F26" s="1"/>
      <c r="G26" s="1"/>
    </row>
    <row r="27" spans="5:16" s="160" customFormat="1" ht="18.75">
      <c r="E27" s="161">
        <f>E11+E12++E13+E14+E15+E16+E17+E18+E19+E20+E21+E22</f>
        <v>804</v>
      </c>
      <c r="F27" s="161">
        <f aca="true" t="shared" si="0" ref="F27:P27">F11+F12++F13+F14+F15+F16+F17+F18+F19+F20+F21+F22</f>
        <v>1327</v>
      </c>
      <c r="G27" s="161">
        <f t="shared" si="0"/>
        <v>220884</v>
      </c>
      <c r="H27" s="161">
        <f t="shared" si="0"/>
        <v>57</v>
      </c>
      <c r="I27" s="161">
        <f t="shared" si="0"/>
        <v>64</v>
      </c>
      <c r="J27" s="161">
        <f t="shared" si="0"/>
        <v>12436</v>
      </c>
      <c r="K27" s="161">
        <f t="shared" si="0"/>
        <v>520</v>
      </c>
      <c r="L27" s="161">
        <f t="shared" si="0"/>
        <v>870</v>
      </c>
      <c r="M27" s="161">
        <f t="shared" si="0"/>
        <v>117503</v>
      </c>
      <c r="N27" s="161">
        <f t="shared" si="0"/>
        <v>8</v>
      </c>
      <c r="O27" s="161">
        <f t="shared" si="0"/>
        <v>8</v>
      </c>
      <c r="P27" s="161">
        <f t="shared" si="0"/>
        <v>314</v>
      </c>
    </row>
    <row r="28" spans="5:16" s="160" customFormat="1" ht="18.75">
      <c r="E28" s="161">
        <f>E27-E10</f>
        <v>0</v>
      </c>
      <c r="F28" s="161">
        <f aca="true" t="shared" si="1" ref="F28:P28">F27-F10</f>
        <v>0</v>
      </c>
      <c r="G28" s="161">
        <f t="shared" si="1"/>
        <v>0</v>
      </c>
      <c r="H28" s="161">
        <f t="shared" si="1"/>
        <v>0</v>
      </c>
      <c r="I28" s="161">
        <f t="shared" si="1"/>
        <v>0</v>
      </c>
      <c r="J28" s="161">
        <f t="shared" si="1"/>
        <v>0</v>
      </c>
      <c r="K28" s="161">
        <f t="shared" si="1"/>
        <v>0</v>
      </c>
      <c r="L28" s="161">
        <f t="shared" si="1"/>
        <v>0</v>
      </c>
      <c r="M28" s="161">
        <f t="shared" si="1"/>
        <v>0</v>
      </c>
      <c r="N28" s="161">
        <f t="shared" si="1"/>
        <v>0</v>
      </c>
      <c r="O28" s="161">
        <f t="shared" si="1"/>
        <v>0</v>
      </c>
      <c r="P28" s="161">
        <f t="shared" si="1"/>
        <v>0</v>
      </c>
    </row>
    <row r="29" spans="5:16" s="160" customFormat="1" ht="18.75">
      <c r="E29" s="160">
        <v>804</v>
      </c>
      <c r="F29" s="160">
        <v>1327</v>
      </c>
      <c r="G29" s="160">
        <v>220884</v>
      </c>
      <c r="H29" s="160">
        <v>57</v>
      </c>
      <c r="I29" s="160">
        <v>64</v>
      </c>
      <c r="J29" s="160">
        <v>12436</v>
      </c>
      <c r="K29" s="160">
        <v>520</v>
      </c>
      <c r="L29" s="160">
        <v>870</v>
      </c>
      <c r="M29" s="160">
        <v>117503</v>
      </c>
      <c r="N29" s="160">
        <v>8</v>
      </c>
      <c r="O29" s="160">
        <v>8</v>
      </c>
      <c r="P29" s="160">
        <v>314</v>
      </c>
    </row>
    <row r="30" s="160" customFormat="1" ht="18.75"/>
    <row r="31" s="160" customFormat="1" ht="18.75"/>
    <row r="32" s="14" customFormat="1" ht="18.75">
      <c r="D32" s="14" t="s">
        <v>163</v>
      </c>
    </row>
    <row r="33" s="14" customFormat="1" ht="18.75"/>
    <row r="34" spans="16:26" ht="21">
      <c r="P34" s="14"/>
      <c r="X34" s="14"/>
      <c r="Y34" s="14"/>
      <c r="Z34" s="14"/>
    </row>
    <row r="35" ht="21">
      <c r="P35" s="14"/>
    </row>
    <row r="36" ht="21">
      <c r="P36" s="14"/>
    </row>
    <row r="37" ht="21">
      <c r="P37" s="14"/>
    </row>
    <row r="38" spans="10:16" ht="21">
      <c r="J38" s="14"/>
      <c r="K38" s="14"/>
      <c r="P38" s="14"/>
    </row>
    <row r="39" spans="10:16" ht="21">
      <c r="J39" s="14"/>
      <c r="K39" s="14"/>
      <c r="P39" s="14"/>
    </row>
    <row r="40" spans="10:11" ht="21">
      <c r="J40" s="14"/>
      <c r="K40" s="14"/>
    </row>
  </sheetData>
  <sheetProtection/>
  <mergeCells count="18">
    <mergeCell ref="K4:P4"/>
    <mergeCell ref="R4:R9"/>
    <mergeCell ref="E5:G5"/>
    <mergeCell ref="H5:J5"/>
    <mergeCell ref="K5:M5"/>
    <mergeCell ref="N5:P5"/>
    <mergeCell ref="E6:F6"/>
    <mergeCell ref="H6:I6"/>
    <mergeCell ref="A10:D10"/>
    <mergeCell ref="Q10:R10"/>
    <mergeCell ref="K6:L6"/>
    <mergeCell ref="N6:O6"/>
    <mergeCell ref="E7:F7"/>
    <mergeCell ref="H7:I7"/>
    <mergeCell ref="K7:L7"/>
    <mergeCell ref="N7:O7"/>
    <mergeCell ref="A4:D9"/>
    <mergeCell ref="E4:J4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130" zoomScaleNormal="130" zoomScalePageLayoutView="0" workbookViewId="0" topLeftCell="A1">
      <selection activeCell="I25" sqref="I25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28125" style="1" customWidth="1"/>
    <col min="4" max="4" width="7.140625" style="1" customWidth="1"/>
    <col min="5" max="6" width="6.8515625" style="1" customWidth="1"/>
    <col min="7" max="7" width="13.7109375" style="1" customWidth="1"/>
    <col min="8" max="9" width="6.8515625" style="1" customWidth="1"/>
    <col min="10" max="10" width="13.7109375" style="1" customWidth="1"/>
    <col min="11" max="12" width="6.8515625" style="1" customWidth="1"/>
    <col min="13" max="13" width="13.7109375" style="1" customWidth="1"/>
    <col min="14" max="15" width="6.8515625" style="1" customWidth="1"/>
    <col min="16" max="16" width="14.140625" style="1" customWidth="1"/>
    <col min="17" max="17" width="1.1484375" style="1" customWidth="1"/>
    <col min="18" max="18" width="15.7109375" style="1" customWidth="1"/>
    <col min="19" max="19" width="1.8515625" style="1" customWidth="1"/>
    <col min="20" max="20" width="4.140625" style="1" customWidth="1"/>
    <col min="21" max="16384" width="9.140625" style="1" customWidth="1"/>
  </cols>
  <sheetData>
    <row r="1" spans="2:4" s="16" customFormat="1" ht="21">
      <c r="B1" s="39" t="s">
        <v>74</v>
      </c>
      <c r="C1" s="38">
        <v>10.8</v>
      </c>
      <c r="D1" s="39" t="s">
        <v>415</v>
      </c>
    </row>
    <row r="2" spans="2:4" s="19" customFormat="1" ht="21">
      <c r="B2" s="37" t="s">
        <v>73</v>
      </c>
      <c r="C2" s="38">
        <v>10.8</v>
      </c>
      <c r="D2" s="37" t="s">
        <v>416</v>
      </c>
    </row>
    <row r="3" spans="2:4" s="19" customFormat="1" ht="3" customHeight="1">
      <c r="B3" s="37"/>
      <c r="C3" s="38"/>
      <c r="D3" s="37"/>
    </row>
    <row r="4" spans="1:18" s="22" customFormat="1" ht="19.5" customHeight="1">
      <c r="A4" s="267" t="s">
        <v>103</v>
      </c>
      <c r="B4" s="326"/>
      <c r="C4" s="326"/>
      <c r="D4" s="327"/>
      <c r="E4" s="338" t="s">
        <v>108</v>
      </c>
      <c r="F4" s="339"/>
      <c r="G4" s="339"/>
      <c r="H4" s="339"/>
      <c r="I4" s="339"/>
      <c r="J4" s="340"/>
      <c r="K4" s="338" t="s">
        <v>70</v>
      </c>
      <c r="L4" s="339"/>
      <c r="M4" s="339"/>
      <c r="N4" s="339"/>
      <c r="O4" s="339"/>
      <c r="P4" s="340"/>
      <c r="Q4" s="21"/>
      <c r="R4" s="267" t="s">
        <v>102</v>
      </c>
    </row>
    <row r="5" spans="1:18" s="22" customFormat="1" ht="21.75" customHeight="1">
      <c r="A5" s="328"/>
      <c r="B5" s="328"/>
      <c r="C5" s="328"/>
      <c r="D5" s="329"/>
      <c r="E5" s="338" t="s">
        <v>107</v>
      </c>
      <c r="F5" s="339"/>
      <c r="G5" s="340"/>
      <c r="H5" s="338" t="s">
        <v>67</v>
      </c>
      <c r="I5" s="339"/>
      <c r="J5" s="340"/>
      <c r="K5" s="338" t="s">
        <v>68</v>
      </c>
      <c r="L5" s="339"/>
      <c r="M5" s="340"/>
      <c r="N5" s="338" t="s">
        <v>67</v>
      </c>
      <c r="O5" s="339"/>
      <c r="P5" s="340"/>
      <c r="Q5" s="20"/>
      <c r="R5" s="335"/>
    </row>
    <row r="6" spans="1:18" s="22" customFormat="1" ht="19.5" customHeight="1">
      <c r="A6" s="328"/>
      <c r="B6" s="328"/>
      <c r="C6" s="328"/>
      <c r="D6" s="329"/>
      <c r="E6" s="322" t="s">
        <v>66</v>
      </c>
      <c r="F6" s="323"/>
      <c r="G6" s="36" t="s">
        <v>101</v>
      </c>
      <c r="H6" s="322" t="s">
        <v>66</v>
      </c>
      <c r="I6" s="323"/>
      <c r="J6" s="36" t="s">
        <v>101</v>
      </c>
      <c r="K6" s="322" t="s">
        <v>66</v>
      </c>
      <c r="L6" s="323"/>
      <c r="M6" s="36" t="s">
        <v>101</v>
      </c>
      <c r="N6" s="322" t="s">
        <v>66</v>
      </c>
      <c r="O6" s="323"/>
      <c r="P6" s="36" t="s">
        <v>101</v>
      </c>
      <c r="Q6" s="20"/>
      <c r="R6" s="335"/>
    </row>
    <row r="7" spans="1:18" s="22" customFormat="1" ht="21.75">
      <c r="A7" s="328"/>
      <c r="B7" s="328"/>
      <c r="C7" s="328"/>
      <c r="D7" s="329"/>
      <c r="E7" s="324" t="s">
        <v>64</v>
      </c>
      <c r="F7" s="325"/>
      <c r="G7" s="35" t="s">
        <v>100</v>
      </c>
      <c r="H7" s="324" t="s">
        <v>64</v>
      </c>
      <c r="I7" s="325"/>
      <c r="J7" s="35" t="s">
        <v>100</v>
      </c>
      <c r="K7" s="324" t="s">
        <v>64</v>
      </c>
      <c r="L7" s="325"/>
      <c r="M7" s="35" t="s">
        <v>100</v>
      </c>
      <c r="N7" s="324" t="s">
        <v>64</v>
      </c>
      <c r="O7" s="325"/>
      <c r="P7" s="35" t="s">
        <v>100</v>
      </c>
      <c r="Q7" s="20"/>
      <c r="R7" s="335"/>
    </row>
    <row r="8" spans="1:18" s="22" customFormat="1" ht="20.25" customHeight="1">
      <c r="A8" s="328"/>
      <c r="B8" s="328"/>
      <c r="C8" s="328"/>
      <c r="D8" s="329"/>
      <c r="E8" s="36"/>
      <c r="F8" s="42"/>
      <c r="G8" s="35" t="s">
        <v>98</v>
      </c>
      <c r="H8" s="36"/>
      <c r="I8" s="36"/>
      <c r="J8" s="41" t="s">
        <v>98</v>
      </c>
      <c r="K8" s="36"/>
      <c r="L8" s="36"/>
      <c r="M8" s="35" t="s">
        <v>98</v>
      </c>
      <c r="N8" s="36"/>
      <c r="O8" s="36"/>
      <c r="P8" s="35" t="s">
        <v>98</v>
      </c>
      <c r="Q8" s="20"/>
      <c r="R8" s="335"/>
    </row>
    <row r="9" spans="1:18" s="22" customFormat="1" ht="16.5" customHeight="1">
      <c r="A9" s="328"/>
      <c r="B9" s="328"/>
      <c r="C9" s="328"/>
      <c r="D9" s="329"/>
      <c r="E9" s="35" t="s">
        <v>62</v>
      </c>
      <c r="F9" s="35" t="s">
        <v>99</v>
      </c>
      <c r="G9" s="35" t="s">
        <v>18</v>
      </c>
      <c r="H9" s="35" t="s">
        <v>62</v>
      </c>
      <c r="I9" s="35" t="s">
        <v>99</v>
      </c>
      <c r="J9" s="35" t="s">
        <v>18</v>
      </c>
      <c r="K9" s="35" t="s">
        <v>62</v>
      </c>
      <c r="L9" s="35" t="s">
        <v>99</v>
      </c>
      <c r="M9" s="35" t="s">
        <v>18</v>
      </c>
      <c r="N9" s="35" t="s">
        <v>62</v>
      </c>
      <c r="O9" s="35" t="s">
        <v>99</v>
      </c>
      <c r="P9" s="35" t="s">
        <v>18</v>
      </c>
      <c r="Q9" s="34"/>
      <c r="R9" s="335"/>
    </row>
    <row r="10" spans="1:18" s="22" customFormat="1" ht="16.5" customHeight="1">
      <c r="A10" s="330"/>
      <c r="B10" s="330"/>
      <c r="C10" s="330"/>
      <c r="D10" s="331"/>
      <c r="E10" s="31" t="s">
        <v>60</v>
      </c>
      <c r="F10" s="31" t="s">
        <v>59</v>
      </c>
      <c r="G10" s="31" t="s">
        <v>58</v>
      </c>
      <c r="H10" s="31" t="s">
        <v>60</v>
      </c>
      <c r="I10" s="31" t="s">
        <v>59</v>
      </c>
      <c r="J10" s="31" t="s">
        <v>58</v>
      </c>
      <c r="K10" s="31" t="s">
        <v>60</v>
      </c>
      <c r="L10" s="31" t="s">
        <v>59</v>
      </c>
      <c r="M10" s="31" t="s">
        <v>58</v>
      </c>
      <c r="N10" s="31" t="s">
        <v>60</v>
      </c>
      <c r="O10" s="31" t="s">
        <v>59</v>
      </c>
      <c r="P10" s="31" t="s">
        <v>58</v>
      </c>
      <c r="Q10" s="30"/>
      <c r="R10" s="336"/>
    </row>
    <row r="11" spans="1:18" s="14" customFormat="1" ht="33" customHeight="1">
      <c r="A11" s="40" t="s">
        <v>97</v>
      </c>
      <c r="B11" s="29"/>
      <c r="C11" s="29"/>
      <c r="D11" s="28"/>
      <c r="E11" s="138">
        <f>E12+E13+E14+E15+E16</f>
        <v>6</v>
      </c>
      <c r="F11" s="138">
        <f aca="true" t="shared" si="0" ref="F11:P11">F12+F13+F14+F15+F16</f>
        <v>6</v>
      </c>
      <c r="G11" s="138">
        <f t="shared" si="0"/>
        <v>762</v>
      </c>
      <c r="H11" s="138">
        <f t="shared" si="0"/>
        <v>1</v>
      </c>
      <c r="I11" s="138">
        <f t="shared" si="0"/>
        <v>1</v>
      </c>
      <c r="J11" s="138">
        <f t="shared" si="0"/>
        <v>16</v>
      </c>
      <c r="K11" s="138">
        <f t="shared" si="0"/>
        <v>3</v>
      </c>
      <c r="L11" s="138">
        <f t="shared" si="0"/>
        <v>3</v>
      </c>
      <c r="M11" s="138">
        <f t="shared" si="0"/>
        <v>653</v>
      </c>
      <c r="N11" s="138">
        <f t="shared" si="0"/>
        <v>0</v>
      </c>
      <c r="O11" s="138">
        <f t="shared" si="0"/>
        <v>0</v>
      </c>
      <c r="P11" s="138">
        <f t="shared" si="0"/>
        <v>0</v>
      </c>
      <c r="Q11" s="19" t="s">
        <v>96</v>
      </c>
      <c r="R11" s="29"/>
    </row>
    <row r="12" spans="2:18" s="14" customFormat="1" ht="18.75" customHeight="1">
      <c r="B12" s="26" t="s">
        <v>95</v>
      </c>
      <c r="C12" s="11"/>
      <c r="D12" s="29"/>
      <c r="E12" s="74">
        <v>6</v>
      </c>
      <c r="F12" s="74">
        <v>6</v>
      </c>
      <c r="G12" s="74">
        <v>762</v>
      </c>
      <c r="H12" s="74">
        <v>1</v>
      </c>
      <c r="I12" s="74">
        <v>1</v>
      </c>
      <c r="J12" s="74">
        <v>16</v>
      </c>
      <c r="K12" s="74">
        <v>1</v>
      </c>
      <c r="L12" s="74">
        <v>1</v>
      </c>
      <c r="M12" s="74">
        <v>75</v>
      </c>
      <c r="N12" s="74">
        <v>0</v>
      </c>
      <c r="O12" s="74">
        <v>0</v>
      </c>
      <c r="P12" s="74">
        <v>0</v>
      </c>
      <c r="Q12" s="10"/>
      <c r="R12" s="27" t="s">
        <v>94</v>
      </c>
    </row>
    <row r="13" spans="2:18" s="14" customFormat="1" ht="18.75" customHeight="1">
      <c r="B13" s="26" t="s">
        <v>93</v>
      </c>
      <c r="C13" s="10"/>
      <c r="D13" s="10"/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10"/>
      <c r="R13" s="10" t="s">
        <v>92</v>
      </c>
    </row>
    <row r="14" spans="1:18" s="14" customFormat="1" ht="18.75" customHeight="1">
      <c r="A14" s="26"/>
      <c r="B14" s="10" t="s">
        <v>91</v>
      </c>
      <c r="C14" s="10"/>
      <c r="D14" s="25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10"/>
      <c r="R14" s="10" t="s">
        <v>90</v>
      </c>
    </row>
    <row r="15" spans="1:18" s="14" customFormat="1" ht="18.75" customHeight="1">
      <c r="A15" s="26"/>
      <c r="B15" s="10" t="s">
        <v>89</v>
      </c>
      <c r="C15" s="10"/>
      <c r="D15" s="25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1</v>
      </c>
      <c r="L15" s="74">
        <v>1</v>
      </c>
      <c r="M15" s="74">
        <v>178</v>
      </c>
      <c r="N15" s="74">
        <v>0</v>
      </c>
      <c r="O15" s="74">
        <v>0</v>
      </c>
      <c r="P15" s="74">
        <v>0</v>
      </c>
      <c r="Q15" s="10"/>
      <c r="R15" s="10" t="s">
        <v>88</v>
      </c>
    </row>
    <row r="16" spans="2:18" s="10" customFormat="1" ht="18.75" customHeight="1">
      <c r="B16" s="10" t="s">
        <v>75</v>
      </c>
      <c r="D16" s="25"/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1</v>
      </c>
      <c r="L16" s="74">
        <v>1</v>
      </c>
      <c r="M16" s="74">
        <v>400</v>
      </c>
      <c r="N16" s="74">
        <v>0</v>
      </c>
      <c r="O16" s="74">
        <v>0</v>
      </c>
      <c r="P16" s="74">
        <v>0</v>
      </c>
      <c r="R16" s="10" t="s">
        <v>36</v>
      </c>
    </row>
    <row r="17" spans="1:18" s="14" customFormat="1" ht="33" customHeight="1">
      <c r="A17" s="40" t="s">
        <v>87</v>
      </c>
      <c r="B17" s="29"/>
      <c r="C17" s="29"/>
      <c r="D17" s="28"/>
      <c r="E17" s="138">
        <f>E18+E19+E20+E21+E22+E23</f>
        <v>2</v>
      </c>
      <c r="F17" s="138">
        <f aca="true" t="shared" si="1" ref="F17:P17">F18+F19+F20+F21+F22+F23</f>
        <v>2</v>
      </c>
      <c r="G17" s="138">
        <f t="shared" si="1"/>
        <v>1106</v>
      </c>
      <c r="H17" s="138">
        <f t="shared" si="1"/>
        <v>2</v>
      </c>
      <c r="I17" s="138">
        <f t="shared" si="1"/>
        <v>2</v>
      </c>
      <c r="J17" s="138">
        <f t="shared" si="1"/>
        <v>440</v>
      </c>
      <c r="K17" s="138">
        <f t="shared" si="1"/>
        <v>5</v>
      </c>
      <c r="L17" s="138">
        <f t="shared" si="1"/>
        <v>5</v>
      </c>
      <c r="M17" s="138">
        <f t="shared" si="1"/>
        <v>4342</v>
      </c>
      <c r="N17" s="138">
        <f t="shared" si="1"/>
        <v>0</v>
      </c>
      <c r="O17" s="138">
        <f t="shared" si="1"/>
        <v>0</v>
      </c>
      <c r="P17" s="138">
        <f t="shared" si="1"/>
        <v>0</v>
      </c>
      <c r="Q17" s="19" t="s">
        <v>86</v>
      </c>
      <c r="R17" s="29"/>
    </row>
    <row r="18" spans="1:18" s="14" customFormat="1" ht="18.75" customHeight="1">
      <c r="A18" s="26"/>
      <c r="B18" s="10" t="s">
        <v>85</v>
      </c>
      <c r="C18" s="10"/>
      <c r="D18" s="25"/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10"/>
      <c r="R18" s="10" t="s">
        <v>84</v>
      </c>
    </row>
    <row r="19" spans="2:18" s="14" customFormat="1" ht="18.75" customHeight="1">
      <c r="B19" s="14" t="s">
        <v>83</v>
      </c>
      <c r="D19" s="25"/>
      <c r="E19" s="74">
        <v>0</v>
      </c>
      <c r="F19" s="74">
        <v>0</v>
      </c>
      <c r="G19" s="74">
        <v>0</v>
      </c>
      <c r="H19" s="74">
        <v>2</v>
      </c>
      <c r="I19" s="74">
        <v>2</v>
      </c>
      <c r="J19" s="74">
        <v>440</v>
      </c>
      <c r="K19" s="74">
        <v>1</v>
      </c>
      <c r="L19" s="74">
        <v>1</v>
      </c>
      <c r="M19" s="74">
        <v>342</v>
      </c>
      <c r="N19" s="74">
        <v>0</v>
      </c>
      <c r="O19" s="74">
        <v>0</v>
      </c>
      <c r="P19" s="74">
        <v>0</v>
      </c>
      <c r="Q19" s="10"/>
      <c r="R19" s="10" t="s">
        <v>82</v>
      </c>
    </row>
    <row r="20" spans="1:18" s="14" customFormat="1" ht="18.75" customHeight="1">
      <c r="A20" s="26"/>
      <c r="B20" s="10" t="s">
        <v>81</v>
      </c>
      <c r="C20" s="10"/>
      <c r="D20" s="25"/>
      <c r="E20" s="74">
        <v>1</v>
      </c>
      <c r="F20" s="74">
        <v>1</v>
      </c>
      <c r="G20" s="74">
        <v>1056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10"/>
      <c r="R20" s="10" t="s">
        <v>80</v>
      </c>
    </row>
    <row r="21" spans="1:18" s="14" customFormat="1" ht="18.75" customHeight="1">
      <c r="A21" s="26"/>
      <c r="B21" s="10" t="s">
        <v>79</v>
      </c>
      <c r="C21" s="10"/>
      <c r="D21" s="25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10"/>
      <c r="R21" s="10" t="s">
        <v>78</v>
      </c>
    </row>
    <row r="22" spans="1:18" s="14" customFormat="1" ht="18.75" customHeight="1">
      <c r="A22" s="26"/>
      <c r="B22" s="10" t="s">
        <v>77</v>
      </c>
      <c r="C22" s="10"/>
      <c r="D22" s="25"/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10"/>
      <c r="R22" s="10" t="s">
        <v>76</v>
      </c>
    </row>
    <row r="23" spans="1:18" s="14" customFormat="1" ht="18.75" customHeight="1">
      <c r="A23" s="13"/>
      <c r="B23" s="13" t="s">
        <v>75</v>
      </c>
      <c r="C23" s="13"/>
      <c r="D23" s="24"/>
      <c r="E23" s="158">
        <v>1</v>
      </c>
      <c r="F23" s="158">
        <v>1</v>
      </c>
      <c r="G23" s="158">
        <v>50</v>
      </c>
      <c r="H23" s="158">
        <v>0</v>
      </c>
      <c r="I23" s="158">
        <v>0</v>
      </c>
      <c r="J23" s="158">
        <v>0</v>
      </c>
      <c r="K23" s="158">
        <v>4</v>
      </c>
      <c r="L23" s="158">
        <v>4</v>
      </c>
      <c r="M23" s="158">
        <v>4000</v>
      </c>
      <c r="N23" s="158">
        <v>0</v>
      </c>
      <c r="O23" s="158">
        <v>0</v>
      </c>
      <c r="P23" s="158">
        <v>0</v>
      </c>
      <c r="Q23" s="13"/>
      <c r="R23" s="13" t="s">
        <v>36</v>
      </c>
    </row>
    <row r="24" spans="1:18" s="14" customFormat="1" ht="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7" s="14" customFormat="1" ht="21">
      <c r="B25" s="14" t="s">
        <v>417</v>
      </c>
      <c r="F25" s="1"/>
      <c r="G25" s="1"/>
    </row>
    <row r="26" spans="2:7" s="14" customFormat="1" ht="18" customHeight="1">
      <c r="B26" s="14" t="s">
        <v>418</v>
      </c>
      <c r="F26" s="1"/>
      <c r="G26" s="1"/>
    </row>
    <row r="27" s="14" customFormat="1" ht="18.75"/>
    <row r="28" s="14" customFormat="1" ht="18.75"/>
    <row r="29" s="14" customFormat="1" ht="18.75"/>
    <row r="30" s="14" customFormat="1" ht="18.75"/>
    <row r="31" s="14" customFormat="1" ht="18.75"/>
    <row r="32" s="14" customFormat="1" ht="18.75"/>
  </sheetData>
  <sheetProtection/>
  <mergeCells count="16">
    <mergeCell ref="A4:D10"/>
    <mergeCell ref="E4:J4"/>
    <mergeCell ref="K4:P4"/>
    <mergeCell ref="R4:R10"/>
    <mergeCell ref="E5:G5"/>
    <mergeCell ref="H5:J5"/>
    <mergeCell ref="K5:M5"/>
    <mergeCell ref="N5:P5"/>
    <mergeCell ref="E6:F6"/>
    <mergeCell ref="H6:I6"/>
    <mergeCell ref="K6:L6"/>
    <mergeCell ref="N6:O6"/>
    <mergeCell ref="E7:F7"/>
    <mergeCell ref="H7:I7"/>
    <mergeCell ref="K7:L7"/>
    <mergeCell ref="N7:O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="148" zoomScaleNormal="148" zoomScalePageLayoutView="0" workbookViewId="0" topLeftCell="A3">
      <selection activeCell="D3" sqref="D3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421875" style="1" customWidth="1"/>
    <col min="4" max="4" width="12.28125" style="1" customWidth="1"/>
    <col min="5" max="6" width="7.00390625" style="1" customWidth="1"/>
    <col min="7" max="7" width="10.7109375" style="1" customWidth="1"/>
    <col min="8" max="9" width="6.8515625" style="1" customWidth="1"/>
    <col min="10" max="10" width="10.7109375" style="1" customWidth="1"/>
    <col min="11" max="12" width="6.8515625" style="1" customWidth="1"/>
    <col min="13" max="13" width="10.421875" style="1" customWidth="1"/>
    <col min="14" max="15" width="6.8515625" style="1" customWidth="1"/>
    <col min="16" max="16" width="10.7109375" style="1" customWidth="1"/>
    <col min="17" max="17" width="1.1484375" style="1" customWidth="1"/>
    <col min="18" max="18" width="22.57421875" style="1" customWidth="1"/>
    <col min="19" max="19" width="2.00390625" style="1" customWidth="1"/>
    <col min="20" max="20" width="4.140625" style="1" customWidth="1"/>
    <col min="21" max="16384" width="9.140625" style="1" customWidth="1"/>
  </cols>
  <sheetData>
    <row r="1" spans="2:4" s="16" customFormat="1" ht="24" customHeight="1">
      <c r="B1" s="39" t="s">
        <v>74</v>
      </c>
      <c r="C1" s="38">
        <v>10.7</v>
      </c>
      <c r="D1" s="39" t="s">
        <v>410</v>
      </c>
    </row>
    <row r="2" spans="2:4" s="19" customFormat="1" ht="20.25" customHeight="1">
      <c r="B2" s="37" t="s">
        <v>73</v>
      </c>
      <c r="C2" s="38">
        <v>10.7</v>
      </c>
      <c r="D2" s="37" t="s">
        <v>411</v>
      </c>
    </row>
    <row r="3" spans="2:4" s="19" customFormat="1" ht="3" customHeight="1">
      <c r="B3" s="37"/>
      <c r="C3" s="38"/>
      <c r="D3" s="37"/>
    </row>
    <row r="4" spans="1:18" s="22" customFormat="1" ht="18.75" customHeight="1">
      <c r="A4" s="267" t="s">
        <v>72</v>
      </c>
      <c r="B4" s="326"/>
      <c r="C4" s="326"/>
      <c r="D4" s="327"/>
      <c r="E4" s="332" t="s">
        <v>71</v>
      </c>
      <c r="F4" s="333"/>
      <c r="G4" s="333"/>
      <c r="H4" s="333"/>
      <c r="I4" s="333"/>
      <c r="J4" s="334"/>
      <c r="K4" s="332" t="s">
        <v>70</v>
      </c>
      <c r="L4" s="333"/>
      <c r="M4" s="333"/>
      <c r="N4" s="333"/>
      <c r="O4" s="333"/>
      <c r="P4" s="334"/>
      <c r="Q4" s="21"/>
      <c r="R4" s="267" t="s">
        <v>69</v>
      </c>
    </row>
    <row r="5" spans="1:18" s="22" customFormat="1" ht="18.75" customHeight="1">
      <c r="A5" s="328"/>
      <c r="B5" s="328"/>
      <c r="C5" s="328"/>
      <c r="D5" s="329"/>
      <c r="E5" s="322" t="s">
        <v>68</v>
      </c>
      <c r="F5" s="337"/>
      <c r="G5" s="334"/>
      <c r="H5" s="332" t="s">
        <v>67</v>
      </c>
      <c r="I5" s="333"/>
      <c r="J5" s="334"/>
      <c r="K5" s="322" t="s">
        <v>68</v>
      </c>
      <c r="L5" s="337"/>
      <c r="M5" s="334"/>
      <c r="N5" s="332" t="s">
        <v>67</v>
      </c>
      <c r="O5" s="333"/>
      <c r="P5" s="334"/>
      <c r="Q5" s="20"/>
      <c r="R5" s="335"/>
    </row>
    <row r="6" spans="1:18" s="22" customFormat="1" ht="18.75" customHeight="1">
      <c r="A6" s="328"/>
      <c r="B6" s="328"/>
      <c r="C6" s="328"/>
      <c r="D6" s="329"/>
      <c r="E6" s="322" t="s">
        <v>66</v>
      </c>
      <c r="F6" s="323"/>
      <c r="G6" s="36" t="s">
        <v>65</v>
      </c>
      <c r="H6" s="322" t="s">
        <v>66</v>
      </c>
      <c r="I6" s="323"/>
      <c r="J6" s="36" t="s">
        <v>65</v>
      </c>
      <c r="K6" s="322" t="s">
        <v>66</v>
      </c>
      <c r="L6" s="323"/>
      <c r="M6" s="36" t="s">
        <v>65</v>
      </c>
      <c r="N6" s="322" t="s">
        <v>66</v>
      </c>
      <c r="O6" s="323"/>
      <c r="P6" s="36" t="s">
        <v>65</v>
      </c>
      <c r="Q6" s="20"/>
      <c r="R6" s="335"/>
    </row>
    <row r="7" spans="1:18" s="22" customFormat="1" ht="18.75" customHeight="1">
      <c r="A7" s="328"/>
      <c r="B7" s="328"/>
      <c r="C7" s="328"/>
      <c r="D7" s="329"/>
      <c r="E7" s="324" t="s">
        <v>64</v>
      </c>
      <c r="F7" s="325"/>
      <c r="G7" s="35" t="s">
        <v>63</v>
      </c>
      <c r="H7" s="324" t="s">
        <v>64</v>
      </c>
      <c r="I7" s="325"/>
      <c r="J7" s="35" t="s">
        <v>63</v>
      </c>
      <c r="K7" s="324" t="s">
        <v>64</v>
      </c>
      <c r="L7" s="325"/>
      <c r="M7" s="35" t="s">
        <v>63</v>
      </c>
      <c r="N7" s="324" t="s">
        <v>64</v>
      </c>
      <c r="O7" s="325"/>
      <c r="P7" s="35" t="s">
        <v>63</v>
      </c>
      <c r="Q7" s="20"/>
      <c r="R7" s="335"/>
    </row>
    <row r="8" spans="1:18" s="22" customFormat="1" ht="18.75" customHeight="1">
      <c r="A8" s="328"/>
      <c r="B8" s="328"/>
      <c r="C8" s="328"/>
      <c r="D8" s="329"/>
      <c r="E8" s="36" t="s">
        <v>62</v>
      </c>
      <c r="F8" s="36" t="s">
        <v>61</v>
      </c>
      <c r="G8" s="35" t="s">
        <v>18</v>
      </c>
      <c r="H8" s="36" t="s">
        <v>62</v>
      </c>
      <c r="I8" s="36" t="s">
        <v>61</v>
      </c>
      <c r="J8" s="35" t="s">
        <v>18</v>
      </c>
      <c r="K8" s="36" t="s">
        <v>62</v>
      </c>
      <c r="L8" s="36" t="s">
        <v>61</v>
      </c>
      <c r="M8" s="35" t="s">
        <v>18</v>
      </c>
      <c r="N8" s="36" t="s">
        <v>62</v>
      </c>
      <c r="O8" s="36" t="s">
        <v>61</v>
      </c>
      <c r="P8" s="35" t="s">
        <v>18</v>
      </c>
      <c r="Q8" s="34"/>
      <c r="R8" s="335"/>
    </row>
    <row r="9" spans="1:18" s="22" customFormat="1" ht="17.25" customHeight="1">
      <c r="A9" s="330"/>
      <c r="B9" s="330"/>
      <c r="C9" s="330"/>
      <c r="D9" s="331"/>
      <c r="E9" s="33" t="s">
        <v>60</v>
      </c>
      <c r="F9" s="32" t="s">
        <v>59</v>
      </c>
      <c r="G9" s="31" t="s">
        <v>58</v>
      </c>
      <c r="H9" s="33" t="s">
        <v>60</v>
      </c>
      <c r="I9" s="32" t="s">
        <v>59</v>
      </c>
      <c r="J9" s="31" t="s">
        <v>58</v>
      </c>
      <c r="K9" s="33" t="s">
        <v>60</v>
      </c>
      <c r="L9" s="32" t="s">
        <v>59</v>
      </c>
      <c r="M9" s="31" t="s">
        <v>58</v>
      </c>
      <c r="N9" s="33" t="s">
        <v>60</v>
      </c>
      <c r="O9" s="32" t="s">
        <v>59</v>
      </c>
      <c r="P9" s="31" t="s">
        <v>58</v>
      </c>
      <c r="Q9" s="30"/>
      <c r="R9" s="336"/>
    </row>
    <row r="10" spans="1:18" s="14" customFormat="1" ht="29.25" customHeight="1">
      <c r="A10" s="319" t="s">
        <v>110</v>
      </c>
      <c r="B10" s="319"/>
      <c r="C10" s="319"/>
      <c r="D10" s="320"/>
      <c r="E10" s="138">
        <f>SUM(E11:E22)</f>
        <v>801</v>
      </c>
      <c r="F10" s="138">
        <f aca="true" t="shared" si="0" ref="F10:P10">SUM(F11:F22)</f>
        <v>1324</v>
      </c>
      <c r="G10" s="138">
        <f t="shared" si="0"/>
        <v>219211</v>
      </c>
      <c r="H10" s="138">
        <f t="shared" si="0"/>
        <v>57</v>
      </c>
      <c r="I10" s="138">
        <f t="shared" si="0"/>
        <v>64</v>
      </c>
      <c r="J10" s="138">
        <f t="shared" si="0"/>
        <v>12436</v>
      </c>
      <c r="K10" s="138">
        <f t="shared" si="0"/>
        <v>514</v>
      </c>
      <c r="L10" s="138">
        <f t="shared" si="0"/>
        <v>851</v>
      </c>
      <c r="M10" s="138">
        <f t="shared" si="0"/>
        <v>109447</v>
      </c>
      <c r="N10" s="138">
        <f t="shared" si="0"/>
        <v>8</v>
      </c>
      <c r="O10" s="138">
        <f t="shared" si="0"/>
        <v>8</v>
      </c>
      <c r="P10" s="138">
        <f t="shared" si="0"/>
        <v>314</v>
      </c>
      <c r="Q10" s="321" t="s">
        <v>3</v>
      </c>
      <c r="R10" s="319"/>
    </row>
    <row r="11" spans="1:18" s="14" customFormat="1" ht="21" customHeight="1">
      <c r="A11" s="26" t="s">
        <v>57</v>
      </c>
      <c r="B11" s="11"/>
      <c r="C11" s="29"/>
      <c r="D11" s="28"/>
      <c r="E11" s="74">
        <v>767</v>
      </c>
      <c r="F11" s="74">
        <v>1223</v>
      </c>
      <c r="G11" s="74">
        <v>165418</v>
      </c>
      <c r="H11" s="74">
        <v>51</v>
      </c>
      <c r="I11" s="74">
        <v>58</v>
      </c>
      <c r="J11" s="74">
        <v>7661</v>
      </c>
      <c r="K11" s="74">
        <v>473</v>
      </c>
      <c r="L11" s="74">
        <v>658</v>
      </c>
      <c r="M11" s="74">
        <v>75313</v>
      </c>
      <c r="N11" s="74">
        <v>8</v>
      </c>
      <c r="O11" s="74">
        <v>8</v>
      </c>
      <c r="P11" s="74">
        <v>314</v>
      </c>
      <c r="Q11" s="10" t="s">
        <v>56</v>
      </c>
      <c r="R11" s="29"/>
    </row>
    <row r="12" spans="1:18" s="14" customFormat="1" ht="21" customHeight="1">
      <c r="A12" s="26" t="s">
        <v>55</v>
      </c>
      <c r="B12" s="11"/>
      <c r="C12" s="29"/>
      <c r="D12" s="28"/>
      <c r="E12" s="74">
        <v>6</v>
      </c>
      <c r="F12" s="74">
        <v>64</v>
      </c>
      <c r="G12" s="74">
        <v>18222</v>
      </c>
      <c r="H12" s="74">
        <v>0</v>
      </c>
      <c r="I12" s="74">
        <v>0</v>
      </c>
      <c r="J12" s="74">
        <v>0</v>
      </c>
      <c r="K12" s="74">
        <v>3</v>
      </c>
      <c r="L12" s="74">
        <v>3</v>
      </c>
      <c r="M12" s="74">
        <v>1780</v>
      </c>
      <c r="N12" s="74">
        <v>0</v>
      </c>
      <c r="O12" s="74">
        <v>0</v>
      </c>
      <c r="P12" s="74">
        <v>0</v>
      </c>
      <c r="Q12" s="10" t="s">
        <v>54</v>
      </c>
      <c r="R12" s="27"/>
    </row>
    <row r="13" spans="1:18" s="14" customFormat="1" ht="21" customHeight="1">
      <c r="A13" s="26" t="s">
        <v>53</v>
      </c>
      <c r="B13" s="10"/>
      <c r="C13" s="10"/>
      <c r="D13" s="25"/>
      <c r="E13" s="74">
        <v>2</v>
      </c>
      <c r="F13" s="74">
        <v>2</v>
      </c>
      <c r="G13" s="74">
        <v>1162</v>
      </c>
      <c r="H13" s="74">
        <v>1</v>
      </c>
      <c r="I13" s="74">
        <v>1</v>
      </c>
      <c r="J13" s="74">
        <v>2684</v>
      </c>
      <c r="K13" s="74">
        <v>24</v>
      </c>
      <c r="L13" s="74">
        <v>174</v>
      </c>
      <c r="M13" s="74">
        <v>19965</v>
      </c>
      <c r="N13" s="74">
        <v>0</v>
      </c>
      <c r="O13" s="74">
        <v>0</v>
      </c>
      <c r="P13" s="74">
        <v>0</v>
      </c>
      <c r="Q13" s="10" t="s">
        <v>52</v>
      </c>
      <c r="R13" s="10"/>
    </row>
    <row r="14" spans="1:18" s="14" customFormat="1" ht="21" customHeight="1">
      <c r="A14" s="26" t="s">
        <v>51</v>
      </c>
      <c r="B14" s="10"/>
      <c r="C14" s="10"/>
      <c r="D14" s="25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1</v>
      </c>
      <c r="L14" s="74">
        <v>1</v>
      </c>
      <c r="M14" s="74">
        <v>2350</v>
      </c>
      <c r="N14" s="74">
        <v>0</v>
      </c>
      <c r="O14" s="74">
        <v>0</v>
      </c>
      <c r="P14" s="74">
        <v>0</v>
      </c>
      <c r="Q14" s="10" t="s">
        <v>50</v>
      </c>
      <c r="R14" s="10"/>
    </row>
    <row r="15" spans="1:18" s="14" customFormat="1" ht="21" customHeight="1">
      <c r="A15" s="26" t="s">
        <v>49</v>
      </c>
      <c r="B15" s="10"/>
      <c r="C15" s="10"/>
      <c r="D15" s="25"/>
      <c r="E15" s="12"/>
      <c r="F15" s="12"/>
      <c r="G15" s="12"/>
      <c r="H15" s="74"/>
      <c r="I15" s="74"/>
      <c r="J15" s="74"/>
      <c r="K15" s="74"/>
      <c r="L15" s="74"/>
      <c r="M15" s="74"/>
      <c r="N15" s="74"/>
      <c r="O15" s="74"/>
      <c r="P15" s="74"/>
      <c r="Q15" s="10" t="s">
        <v>48</v>
      </c>
      <c r="R15" s="10"/>
    </row>
    <row r="16" spans="1:18" s="14" customFormat="1" ht="21" customHeight="1">
      <c r="A16" s="26" t="s">
        <v>47</v>
      </c>
      <c r="B16" s="10"/>
      <c r="C16" s="10"/>
      <c r="D16" s="25"/>
      <c r="E16" s="74">
        <v>1</v>
      </c>
      <c r="F16" s="74">
        <v>1</v>
      </c>
      <c r="G16" s="74">
        <v>1844</v>
      </c>
      <c r="H16" s="74">
        <v>1</v>
      </c>
      <c r="I16" s="74">
        <v>1</v>
      </c>
      <c r="J16" s="74">
        <v>906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10" t="s">
        <v>105</v>
      </c>
      <c r="R16" s="10"/>
    </row>
    <row r="17" spans="1:18" s="14" customFormat="1" ht="21" customHeight="1">
      <c r="A17" s="26" t="s">
        <v>46</v>
      </c>
      <c r="B17" s="10"/>
      <c r="C17" s="10"/>
      <c r="D17" s="25"/>
      <c r="E17" s="74">
        <v>0</v>
      </c>
      <c r="F17" s="74">
        <v>0</v>
      </c>
      <c r="G17" s="74">
        <v>0</v>
      </c>
      <c r="H17" s="74">
        <v>1</v>
      </c>
      <c r="I17" s="74">
        <v>1</v>
      </c>
      <c r="J17" s="74">
        <v>302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10" t="s">
        <v>45</v>
      </c>
      <c r="R17" s="10"/>
    </row>
    <row r="18" spans="1:18" s="14" customFormat="1" ht="21" customHeight="1">
      <c r="A18" s="14" t="s">
        <v>44</v>
      </c>
      <c r="D18" s="25"/>
      <c r="E18" s="74">
        <v>3</v>
      </c>
      <c r="F18" s="74">
        <v>3</v>
      </c>
      <c r="G18" s="74">
        <v>2996</v>
      </c>
      <c r="H18" s="74">
        <v>0</v>
      </c>
      <c r="I18" s="74">
        <v>0</v>
      </c>
      <c r="J18" s="74">
        <v>0</v>
      </c>
      <c r="K18" s="74">
        <v>3</v>
      </c>
      <c r="L18" s="74">
        <v>3</v>
      </c>
      <c r="M18" s="74">
        <v>3334</v>
      </c>
      <c r="N18" s="74">
        <v>0</v>
      </c>
      <c r="O18" s="74">
        <v>0</v>
      </c>
      <c r="P18" s="74">
        <v>0</v>
      </c>
      <c r="Q18" s="10" t="s">
        <v>43</v>
      </c>
      <c r="R18" s="10"/>
    </row>
    <row r="19" spans="1:18" s="14" customFormat="1" ht="21" customHeight="1">
      <c r="A19" s="26" t="s">
        <v>42</v>
      </c>
      <c r="B19" s="10"/>
      <c r="C19" s="10"/>
      <c r="D19" s="2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0" t="s">
        <v>41</v>
      </c>
      <c r="R19" s="10"/>
    </row>
    <row r="20" spans="1:18" s="14" customFormat="1" ht="21" customHeight="1">
      <c r="A20" s="26" t="s">
        <v>40</v>
      </c>
      <c r="B20" s="10"/>
      <c r="C20" s="10"/>
      <c r="D20" s="2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0" t="s">
        <v>109</v>
      </c>
      <c r="R20" s="10"/>
    </row>
    <row r="21" spans="1:18" s="14" customFormat="1" ht="21" customHeight="1">
      <c r="A21" s="26" t="s">
        <v>39</v>
      </c>
      <c r="B21" s="10"/>
      <c r="C21" s="10"/>
      <c r="D21" s="2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0" t="s">
        <v>38</v>
      </c>
      <c r="R21" s="10"/>
    </row>
    <row r="22" spans="1:18" s="14" customFormat="1" ht="21" customHeight="1">
      <c r="A22" s="26" t="s">
        <v>37</v>
      </c>
      <c r="B22" s="10"/>
      <c r="C22" s="10"/>
      <c r="D22" s="25"/>
      <c r="E22" s="74">
        <v>22</v>
      </c>
      <c r="F22" s="74">
        <v>31</v>
      </c>
      <c r="G22" s="74">
        <v>29569</v>
      </c>
      <c r="H22" s="74">
        <v>3</v>
      </c>
      <c r="I22" s="74">
        <v>3</v>
      </c>
      <c r="J22" s="74">
        <v>883</v>
      </c>
      <c r="K22" s="74">
        <v>10</v>
      </c>
      <c r="L22" s="74">
        <v>12</v>
      </c>
      <c r="M22" s="74">
        <v>6705</v>
      </c>
      <c r="N22" s="74" t="s">
        <v>307</v>
      </c>
      <c r="O22" s="74" t="s">
        <v>307</v>
      </c>
      <c r="P22" s="74" t="s">
        <v>307</v>
      </c>
      <c r="Q22" s="10" t="s">
        <v>36</v>
      </c>
      <c r="R22" s="10"/>
    </row>
    <row r="23" spans="1:18" s="14" customFormat="1" ht="3" customHeight="1">
      <c r="A23" s="13"/>
      <c r="B23" s="13"/>
      <c r="C23" s="13"/>
      <c r="D23" s="2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3"/>
      <c r="R23" s="13"/>
    </row>
    <row r="24" spans="1:18" s="14" customFormat="1" ht="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7" s="14" customFormat="1" ht="21" customHeight="1">
      <c r="B25" s="14" t="s">
        <v>120</v>
      </c>
      <c r="F25" s="1"/>
      <c r="G25" s="1"/>
    </row>
    <row r="26" spans="2:7" s="14" customFormat="1" ht="21">
      <c r="B26" s="14" t="s">
        <v>119</v>
      </c>
      <c r="F26" s="1"/>
      <c r="G26" s="1"/>
    </row>
    <row r="27" spans="5:16" s="14" customFormat="1" ht="18.75">
      <c r="E27" s="14">
        <v>804</v>
      </c>
      <c r="F27" s="14">
        <v>1327</v>
      </c>
      <c r="G27" s="14">
        <v>220884</v>
      </c>
      <c r="H27" s="14">
        <v>57</v>
      </c>
      <c r="I27" s="14">
        <v>64</v>
      </c>
      <c r="J27" s="14">
        <v>12436</v>
      </c>
      <c r="K27" s="14">
        <v>520</v>
      </c>
      <c r="L27" s="14">
        <v>870</v>
      </c>
      <c r="M27" s="14">
        <v>117503</v>
      </c>
      <c r="N27" s="14">
        <v>8</v>
      </c>
      <c r="O27" s="14">
        <v>8</v>
      </c>
      <c r="P27" s="14">
        <v>314</v>
      </c>
    </row>
    <row r="28" spans="5:16" s="14" customFormat="1" ht="18.75">
      <c r="E28" s="139">
        <f>E27-E10</f>
        <v>3</v>
      </c>
      <c r="F28" s="139">
        <f aca="true" t="shared" si="1" ref="F28:P28">F27-F10</f>
        <v>3</v>
      </c>
      <c r="G28" s="139">
        <f t="shared" si="1"/>
        <v>1673</v>
      </c>
      <c r="H28" s="139">
        <f t="shared" si="1"/>
        <v>0</v>
      </c>
      <c r="I28" s="139">
        <f t="shared" si="1"/>
        <v>0</v>
      </c>
      <c r="J28" s="139">
        <f t="shared" si="1"/>
        <v>0</v>
      </c>
      <c r="K28" s="139">
        <f t="shared" si="1"/>
        <v>6</v>
      </c>
      <c r="L28" s="139">
        <f t="shared" si="1"/>
        <v>19</v>
      </c>
      <c r="M28" s="139">
        <f t="shared" si="1"/>
        <v>8056</v>
      </c>
      <c r="N28" s="139">
        <f t="shared" si="1"/>
        <v>0</v>
      </c>
      <c r="O28" s="139">
        <f t="shared" si="1"/>
        <v>0</v>
      </c>
      <c r="P28" s="139">
        <f t="shared" si="1"/>
        <v>0</v>
      </c>
    </row>
    <row r="29" s="14" customFormat="1" ht="18.75"/>
    <row r="30" s="14" customFormat="1" ht="18.75"/>
    <row r="31" s="14" customFormat="1" ht="18.75"/>
    <row r="32" s="14" customFormat="1" ht="18.75">
      <c r="D32" s="14" t="s">
        <v>163</v>
      </c>
    </row>
    <row r="33" s="14" customFormat="1" ht="18.75"/>
    <row r="34" spans="16:26" ht="21">
      <c r="P34" s="14"/>
      <c r="X34" s="14"/>
      <c r="Y34" s="14"/>
      <c r="Z34" s="14"/>
    </row>
    <row r="35" ht="21">
      <c r="P35" s="14"/>
    </row>
    <row r="36" ht="21">
      <c r="P36" s="14"/>
    </row>
    <row r="37" ht="21">
      <c r="P37" s="14"/>
    </row>
    <row r="38" spans="10:16" ht="21">
      <c r="J38" s="14"/>
      <c r="K38" s="14"/>
      <c r="P38" s="14"/>
    </row>
    <row r="39" spans="10:16" ht="21">
      <c r="J39" s="14"/>
      <c r="K39" s="14"/>
      <c r="P39" s="14"/>
    </row>
    <row r="40" spans="10:11" ht="21">
      <c r="J40" s="14"/>
      <c r="K40" s="14"/>
    </row>
  </sheetData>
  <sheetProtection/>
  <mergeCells count="18">
    <mergeCell ref="H7:I7"/>
    <mergeCell ref="K4:P4"/>
    <mergeCell ref="K5:M5"/>
    <mergeCell ref="N5:P5"/>
    <mergeCell ref="K6:L6"/>
    <mergeCell ref="N6:O6"/>
    <mergeCell ref="K7:L7"/>
    <mergeCell ref="N7:O7"/>
    <mergeCell ref="A10:D10"/>
    <mergeCell ref="Q10:R10"/>
    <mergeCell ref="E6:F6"/>
    <mergeCell ref="E7:F7"/>
    <mergeCell ref="A4:D9"/>
    <mergeCell ref="R4:R9"/>
    <mergeCell ref="E4:J4"/>
    <mergeCell ref="E5:G5"/>
    <mergeCell ref="H5:J5"/>
    <mergeCell ref="H6:I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DELL</cp:lastModifiedBy>
  <cp:lastPrinted>2011-09-21T11:29:15Z</cp:lastPrinted>
  <dcterms:created xsi:type="dcterms:W3CDTF">2004-08-20T21:28:46Z</dcterms:created>
  <dcterms:modified xsi:type="dcterms:W3CDTF">2011-10-27T02:59:49Z</dcterms:modified>
  <cp:category/>
  <cp:version/>
  <cp:contentType/>
  <cp:contentStatus/>
</cp:coreProperties>
</file>