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3.7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<sst xmlns="http://schemas.openxmlformats.org/spreadsheetml/2006/main" count="73" uniqueCount="45">
  <si>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 xml:space="preserve">ตาราง  </t>
  </si>
  <si>
    <t>จำนวนครู จำแนกตามวุฒิการศึกษา  เพศ และสังกัด  ปีการศึกษา 2550</t>
  </si>
  <si>
    <t>TABLE</t>
  </si>
  <si>
    <t>NUMBER OF TEACHERS BY QUALIFICATION, SEX  AND JURISDICTION: ACADEMIC YEAR 2007</t>
  </si>
  <si>
    <t>สังกัด</t>
  </si>
  <si>
    <t>วุฒิการศึกษา Qualification</t>
  </si>
  <si>
    <t>รวม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</si>
  <si>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</si>
  <si>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</si>
  <si>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</si>
  <si>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</si>
  <si>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Total</t>
  </si>
  <si>
    <r>
      <t>Master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>s Degree or higher</t>
    </r>
  </si>
  <si>
    <r>
      <t>Bachelor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 xml:space="preserve">s Degree </t>
    </r>
  </si>
  <si>
    <t>Dip.in Ed. or equivalent</t>
  </si>
  <si>
    <t>Lower than Diploma</t>
  </si>
  <si>
    <t>Jurisdiction</t>
  </si>
  <si>
    <t>ชาย</t>
  </si>
  <si>
    <t>หญิง</t>
  </si>
  <si>
    <t>Male</t>
  </si>
  <si>
    <t>Female</t>
  </si>
  <si>
    <t>ยอดรวม</t>
  </si>
  <si>
    <t>สนง.คณะกรรมการ</t>
  </si>
  <si>
    <t>Office of the Basic education</t>
  </si>
  <si>
    <t xml:space="preserve">  </t>
  </si>
  <si>
    <t>การศึกษาขั้นพื้นฐาน</t>
  </si>
  <si>
    <t>Commission</t>
  </si>
  <si>
    <t>คณะกรรมการส่งเสริม</t>
  </si>
  <si>
    <t xml:space="preserve">Office of the Private education </t>
  </si>
  <si>
    <t>การศึกษาเอกชน</t>
  </si>
  <si>
    <t>สำนักประสานและพัฒนา</t>
  </si>
  <si>
    <t>Bureau of Local Educational</t>
  </si>
  <si>
    <t>การจัดการศึกษาท้องถิ่น</t>
  </si>
  <si>
    <t>development and Co-ordination</t>
  </si>
  <si>
    <t>สำนักงานตำรวจแห่งชาติ</t>
  </si>
  <si>
    <t>(โรงเรียนตำรวจตะเวนชาย</t>
  </si>
  <si>
    <t>แดน)</t>
  </si>
  <si>
    <t>Royal  Thai  Police  Department</t>
  </si>
  <si>
    <t>หมายเหตุ  : (1) ไม่รวมประเภทอาชีวและอุดมศึกษา</t>
  </si>
  <si>
    <t>Note  : (1)  Excluding Vocaiional and University.</t>
  </si>
  <si>
    <t xml:space="preserve">          ที่มา:  สำนักงานเขตพื้นที่การศึกษา  _ _ _ _ _ _ _ _ _ _ _ เขต _ _ _ _</t>
  </si>
  <si>
    <t xml:space="preserve">        ที่มา  :  สำนักงานเขตพื้นที่การศึกษาจังหวัดจันทบุรี  </t>
  </si>
  <si>
    <t xml:space="preserve">Source:   Chanthaburi Educational Service Area Office </t>
  </si>
  <si>
    <t xml:space="preserve">                    สถาบันการศึกษาจังหวัดจันทบุรี</t>
  </si>
  <si>
    <t xml:space="preserve">               Chanthaburi Educational Institution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</si>
</sst>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"/>
    <numFmt numFmtId="177" formatCode="\-\ "/>
    <numFmt numFmtId="178" formatCode="_-* #,##0_-;\-* #,##0_-;_-* &quot;-&quot;??_-;_-@_-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vertAlign val="superscript"/>
      <sz val="13"/>
      <name val="AngsanaUPC"/>
      <family val="1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6" fontId="5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176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178" fontId="5" fillId="0" borderId="18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57421875" style="4" customWidth="1"/>
    <col min="2" max="2" width="5.8515625" style="4" customWidth="1"/>
    <col min="3" max="3" width="3.8515625" style="4" customWidth="1"/>
    <col min="4" max="4" width="10.421875" style="4" customWidth="1"/>
    <col min="5" max="6" width="6.7109375" style="4" customWidth="1"/>
    <col min="7" max="7" width="6.57421875" style="4" customWidth="1"/>
    <col min="8" max="9" width="6.7109375" style="4" customWidth="1"/>
    <col min="10" max="10" width="6.28125" style="4" customWidth="1"/>
    <col min="11" max="12" width="6.7109375" style="4" customWidth="1"/>
    <col min="13" max="13" width="6.140625" style="4" customWidth="1"/>
    <col min="14" max="15" width="6.7109375" style="4" customWidth="1"/>
    <col min="16" max="16" width="6.140625" style="4" customWidth="1"/>
    <col min="17" max="19" width="6.7109375" style="4" customWidth="1"/>
    <col min="20" max="20" width="1.7109375" style="4" customWidth="1"/>
    <col min="21" max="21" width="20.00390625" style="4" customWidth="1"/>
    <col min="22" max="22" width="8.140625" style="4" customWidth="1"/>
    <col min="23" max="16384" width="9.140625" style="4" customWidth="1"/>
  </cols>
  <sheetData>
    <row r="1" spans="2:4" s="1" customFormat="1" ht="21">
      <c r="B1" s="1" t="s">
        <v>0</v>
      </c>
      <c r="C1" s="2">
        <v>3.7</v>
      </c>
      <c r="D1" s="1" t="s">
        <v>1</v>
      </c>
    </row>
    <row r="2" spans="2:21" s="1" customFormat="1" ht="21">
      <c r="B2" s="1" t="s">
        <v>2</v>
      </c>
      <c r="C2" s="2">
        <v>3.7</v>
      </c>
      <c r="D2" s="1" t="s">
        <v>3</v>
      </c>
      <c r="T2" s="3"/>
      <c r="U2" s="3"/>
    </row>
    <row r="3" spans="20:21" ht="4.5" customHeight="1">
      <c r="T3" s="5"/>
      <c r="U3" s="5"/>
    </row>
    <row r="4" spans="1:20" ht="21.75" customHeight="1">
      <c r="A4" s="29" t="s">
        <v>4</v>
      </c>
      <c r="B4" s="29"/>
      <c r="C4" s="29"/>
      <c r="D4" s="30"/>
      <c r="E4" s="6"/>
      <c r="F4" s="7"/>
      <c r="G4" s="8"/>
      <c r="H4" s="35" t="s">
        <v>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9"/>
    </row>
    <row r="5" spans="1:20" ht="21" customHeight="1">
      <c r="A5" s="31"/>
      <c r="B5" s="31"/>
      <c r="C5" s="31"/>
      <c r="D5" s="32"/>
      <c r="E5" s="38" t="s">
        <v>6</v>
      </c>
      <c r="F5" s="39"/>
      <c r="G5" s="40"/>
      <c r="H5" s="41" t="s">
        <v>7</v>
      </c>
      <c r="I5" s="42"/>
      <c r="J5" s="43"/>
      <c r="K5" s="41" t="s">
        <v>8</v>
      </c>
      <c r="L5" s="42"/>
      <c r="M5" s="43"/>
      <c r="N5" s="41" t="s">
        <v>9</v>
      </c>
      <c r="O5" s="42"/>
      <c r="P5" s="43"/>
      <c r="Q5" s="39" t="s">
        <v>10</v>
      </c>
      <c r="R5" s="39"/>
      <c r="S5" s="40"/>
      <c r="T5" s="9"/>
    </row>
    <row r="6" spans="1:21" ht="21" customHeight="1">
      <c r="A6" s="31"/>
      <c r="B6" s="31"/>
      <c r="C6" s="31"/>
      <c r="D6" s="32"/>
      <c r="E6" s="44" t="s">
        <v>11</v>
      </c>
      <c r="F6" s="45"/>
      <c r="G6" s="46"/>
      <c r="H6" s="44" t="s">
        <v>12</v>
      </c>
      <c r="I6" s="45"/>
      <c r="J6" s="46"/>
      <c r="K6" s="44" t="s">
        <v>13</v>
      </c>
      <c r="L6" s="45"/>
      <c r="M6" s="46"/>
      <c r="N6" s="44" t="s">
        <v>14</v>
      </c>
      <c r="O6" s="45"/>
      <c r="P6" s="46"/>
      <c r="Q6" s="45" t="s">
        <v>15</v>
      </c>
      <c r="R6" s="45"/>
      <c r="S6" s="46"/>
      <c r="T6" s="38" t="s">
        <v>16</v>
      </c>
      <c r="U6" s="39"/>
    </row>
    <row r="7" spans="1:20" ht="21" customHeight="1">
      <c r="A7" s="31"/>
      <c r="B7" s="31"/>
      <c r="C7" s="31"/>
      <c r="D7" s="32"/>
      <c r="E7" s="14" t="s">
        <v>6</v>
      </c>
      <c r="F7" s="14" t="s">
        <v>17</v>
      </c>
      <c r="G7" s="12" t="s">
        <v>18</v>
      </c>
      <c r="H7" s="14" t="s">
        <v>6</v>
      </c>
      <c r="I7" s="14" t="s">
        <v>17</v>
      </c>
      <c r="J7" s="12" t="s">
        <v>18</v>
      </c>
      <c r="K7" s="14" t="s">
        <v>6</v>
      </c>
      <c r="L7" s="14" t="s">
        <v>17</v>
      </c>
      <c r="M7" s="12" t="s">
        <v>18</v>
      </c>
      <c r="N7" s="14" t="s">
        <v>6</v>
      </c>
      <c r="O7" s="14" t="s">
        <v>17</v>
      </c>
      <c r="P7" s="12" t="s">
        <v>18</v>
      </c>
      <c r="Q7" s="14" t="s">
        <v>6</v>
      </c>
      <c r="R7" s="14" t="s">
        <v>17</v>
      </c>
      <c r="S7" s="14" t="s">
        <v>18</v>
      </c>
      <c r="T7" s="9"/>
    </row>
    <row r="8" spans="1:20" ht="21" customHeight="1">
      <c r="A8" s="33"/>
      <c r="B8" s="33"/>
      <c r="C8" s="33"/>
      <c r="D8" s="34"/>
      <c r="E8" s="15" t="s">
        <v>11</v>
      </c>
      <c r="F8" s="15" t="s">
        <v>19</v>
      </c>
      <c r="G8" s="13" t="s">
        <v>20</v>
      </c>
      <c r="H8" s="15" t="s">
        <v>11</v>
      </c>
      <c r="I8" s="15" t="s">
        <v>19</v>
      </c>
      <c r="J8" s="13" t="s">
        <v>20</v>
      </c>
      <c r="K8" s="15" t="s">
        <v>11</v>
      </c>
      <c r="L8" s="15" t="s">
        <v>19</v>
      </c>
      <c r="M8" s="13" t="s">
        <v>20</v>
      </c>
      <c r="N8" s="15" t="s">
        <v>11</v>
      </c>
      <c r="O8" s="15" t="s">
        <v>19</v>
      </c>
      <c r="P8" s="13" t="s">
        <v>20</v>
      </c>
      <c r="Q8" s="15" t="s">
        <v>11</v>
      </c>
      <c r="R8" s="15" t="s">
        <v>19</v>
      </c>
      <c r="S8" s="15" t="s">
        <v>20</v>
      </c>
      <c r="T8" s="9"/>
    </row>
    <row r="9" spans="1:21" s="17" customFormat="1" ht="22.5" customHeight="1">
      <c r="A9" s="47" t="s">
        <v>21</v>
      </c>
      <c r="B9" s="47"/>
      <c r="C9" s="47"/>
      <c r="D9" s="48"/>
      <c r="E9" s="16">
        <f aca="true" t="shared" si="0" ref="E9:G10">SUM(H9,K9,N9,Q9)</f>
        <v>4543</v>
      </c>
      <c r="F9" s="16">
        <f t="shared" si="0"/>
        <v>1298</v>
      </c>
      <c r="G9" s="16">
        <f t="shared" si="0"/>
        <v>3245</v>
      </c>
      <c r="H9" s="16">
        <f>SUM(H10,H12,H14,H16)</f>
        <v>361</v>
      </c>
      <c r="I9" s="16">
        <f aca="true" t="shared" si="1" ref="I9:S9">SUM(I10,I12,I14,I16)</f>
        <v>185</v>
      </c>
      <c r="J9" s="16">
        <f t="shared" si="1"/>
        <v>176</v>
      </c>
      <c r="K9" s="16">
        <f t="shared" si="1"/>
        <v>3985</v>
      </c>
      <c r="L9" s="16">
        <f t="shared" si="1"/>
        <v>1067</v>
      </c>
      <c r="M9" s="16">
        <f t="shared" si="1"/>
        <v>2918</v>
      </c>
      <c r="N9" s="16">
        <f t="shared" si="1"/>
        <v>112</v>
      </c>
      <c r="O9" s="16">
        <f t="shared" si="1"/>
        <v>29</v>
      </c>
      <c r="P9" s="16">
        <f t="shared" si="1"/>
        <v>83</v>
      </c>
      <c r="Q9" s="16">
        <f t="shared" si="1"/>
        <v>85</v>
      </c>
      <c r="R9" s="16">
        <f t="shared" si="1"/>
        <v>17</v>
      </c>
      <c r="S9" s="16">
        <f t="shared" si="1"/>
        <v>68</v>
      </c>
      <c r="T9" s="49" t="s">
        <v>11</v>
      </c>
      <c r="U9" s="47"/>
    </row>
    <row r="10" spans="1:22" ht="19.5" customHeight="1">
      <c r="A10" s="50" t="s">
        <v>22</v>
      </c>
      <c r="B10" s="50"/>
      <c r="C10" s="50"/>
      <c r="D10" s="51"/>
      <c r="E10" s="19">
        <f t="shared" si="0"/>
        <v>3187</v>
      </c>
      <c r="F10" s="19">
        <f t="shared" si="0"/>
        <v>1038</v>
      </c>
      <c r="G10" s="19">
        <f t="shared" si="0"/>
        <v>2149</v>
      </c>
      <c r="H10" s="19">
        <f>100+219</f>
        <v>319</v>
      </c>
      <c r="I10" s="19">
        <f>52+123</f>
        <v>175</v>
      </c>
      <c r="J10" s="19">
        <f>48+96</f>
        <v>144</v>
      </c>
      <c r="K10" s="19">
        <f>1438+1398</f>
        <v>2836</v>
      </c>
      <c r="L10" s="19">
        <f>434+416</f>
        <v>850</v>
      </c>
      <c r="M10" s="19">
        <f>1004+982</f>
        <v>1986</v>
      </c>
      <c r="N10" s="19">
        <f>21+5</f>
        <v>26</v>
      </c>
      <c r="O10" s="19">
        <v>11</v>
      </c>
      <c r="P10" s="19">
        <f>10+5</f>
        <v>15</v>
      </c>
      <c r="Q10" s="19">
        <v>6</v>
      </c>
      <c r="R10" s="19">
        <v>2</v>
      </c>
      <c r="S10" s="19">
        <v>4</v>
      </c>
      <c r="T10" s="52" t="s">
        <v>23</v>
      </c>
      <c r="U10" s="50"/>
      <c r="V10" s="11"/>
    </row>
    <row r="11" spans="1:21" ht="19.5" customHeight="1">
      <c r="A11" s="18" t="s">
        <v>24</v>
      </c>
      <c r="B11" s="50" t="s">
        <v>25</v>
      </c>
      <c r="C11" s="50"/>
      <c r="D11" s="5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U11" s="21" t="s">
        <v>26</v>
      </c>
    </row>
    <row r="12" spans="1:22" ht="19.5" customHeight="1">
      <c r="A12" s="50" t="s">
        <v>27</v>
      </c>
      <c r="B12" s="50"/>
      <c r="C12" s="50"/>
      <c r="D12" s="51"/>
      <c r="E12" s="19">
        <f>SUM(H12,K12,N12,Q12)</f>
        <v>1220</v>
      </c>
      <c r="F12" s="19">
        <f>SUM(I12,L12,O12,R12)</f>
        <v>209</v>
      </c>
      <c r="G12" s="19">
        <f>SUM(J12,M12,P12,S12)</f>
        <v>1011</v>
      </c>
      <c r="H12" s="19">
        <f>28+10+2</f>
        <v>40</v>
      </c>
      <c r="I12" s="19">
        <f>6+2+1</f>
        <v>9</v>
      </c>
      <c r="J12" s="19">
        <f>22+8+1</f>
        <v>31</v>
      </c>
      <c r="K12" s="19">
        <f>695+193+151</f>
        <v>1039</v>
      </c>
      <c r="L12" s="19">
        <f>103+44+33</f>
        <v>180</v>
      </c>
      <c r="M12" s="19">
        <f>592+149+118</f>
        <v>859</v>
      </c>
      <c r="N12" s="19">
        <f>56+3+10</f>
        <v>69</v>
      </c>
      <c r="O12" s="19">
        <f>8+1+3</f>
        <v>12</v>
      </c>
      <c r="P12" s="19">
        <f>48+2+7</f>
        <v>57</v>
      </c>
      <c r="Q12" s="19">
        <f>61+11</f>
        <v>72</v>
      </c>
      <c r="R12" s="19">
        <f>7+1</f>
        <v>8</v>
      </c>
      <c r="S12" s="19">
        <f>54+10</f>
        <v>64</v>
      </c>
      <c r="T12" s="20" t="s">
        <v>28</v>
      </c>
      <c r="U12" s="18"/>
      <c r="V12" s="11"/>
    </row>
    <row r="13" spans="1:22" ht="20.25" customHeight="1">
      <c r="A13" s="11"/>
      <c r="B13" s="50" t="s">
        <v>29</v>
      </c>
      <c r="C13" s="50"/>
      <c r="D13" s="5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0"/>
      <c r="U13" s="18" t="s">
        <v>26</v>
      </c>
      <c r="V13" s="11"/>
    </row>
    <row r="14" spans="1:22" ht="19.5" customHeight="1">
      <c r="A14" s="50" t="s">
        <v>30</v>
      </c>
      <c r="B14" s="50"/>
      <c r="C14" s="50"/>
      <c r="D14" s="51"/>
      <c r="E14" s="19">
        <f>SUM(H14,K14,N14,Q14)</f>
        <v>85</v>
      </c>
      <c r="F14" s="19">
        <f>SUM(I14,L14,O14,R14)</f>
        <v>13</v>
      </c>
      <c r="G14" s="19">
        <f>SUM(J14,M14,P14,S14)</f>
        <v>72</v>
      </c>
      <c r="H14" s="19">
        <v>2</v>
      </c>
      <c r="I14" s="19">
        <v>1</v>
      </c>
      <c r="J14" s="19">
        <v>1</v>
      </c>
      <c r="K14" s="19">
        <v>82</v>
      </c>
      <c r="L14" s="19">
        <v>12</v>
      </c>
      <c r="M14" s="19">
        <v>70</v>
      </c>
      <c r="N14" s="19">
        <v>1</v>
      </c>
      <c r="O14" s="22">
        <v>0</v>
      </c>
      <c r="P14" s="19">
        <v>1</v>
      </c>
      <c r="Q14" s="22">
        <v>0</v>
      </c>
      <c r="R14" s="22">
        <v>0</v>
      </c>
      <c r="S14" s="22">
        <v>0</v>
      </c>
      <c r="T14" s="52" t="s">
        <v>31</v>
      </c>
      <c r="U14" s="50"/>
      <c r="V14" s="50"/>
    </row>
    <row r="15" spans="1:22" ht="19.5" customHeight="1">
      <c r="A15" s="11"/>
      <c r="B15" s="18" t="s">
        <v>32</v>
      </c>
      <c r="C15" s="11"/>
      <c r="D15" s="2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0"/>
      <c r="U15" s="18" t="s">
        <v>33</v>
      </c>
      <c r="V15" s="11"/>
    </row>
    <row r="16" spans="1:24" ht="19.5" customHeight="1">
      <c r="A16" s="9" t="s">
        <v>34</v>
      </c>
      <c r="B16" s="9"/>
      <c r="C16" s="9"/>
      <c r="D16" s="23"/>
      <c r="E16" s="19">
        <f>SUM(H16,K16,N16,Q16)</f>
        <v>51</v>
      </c>
      <c r="F16" s="19">
        <f>SUM(I16,L16,O16,R16)</f>
        <v>38</v>
      </c>
      <c r="G16" s="19">
        <f>SUM(J16,M16,P16,S16)</f>
        <v>13</v>
      </c>
      <c r="H16" s="22">
        <v>0</v>
      </c>
      <c r="I16" s="22">
        <v>0</v>
      </c>
      <c r="J16" s="22">
        <v>0</v>
      </c>
      <c r="K16" s="19">
        <f>14+14</f>
        <v>28</v>
      </c>
      <c r="L16" s="19">
        <f>13+12</f>
        <v>25</v>
      </c>
      <c r="M16" s="19">
        <f>1+2</f>
        <v>3</v>
      </c>
      <c r="N16" s="19">
        <f>3+13</f>
        <v>16</v>
      </c>
      <c r="O16" s="19">
        <f>2+4</f>
        <v>6</v>
      </c>
      <c r="P16" s="19">
        <f>1+9</f>
        <v>10</v>
      </c>
      <c r="Q16" s="19">
        <v>7</v>
      </c>
      <c r="R16" s="19">
        <v>7</v>
      </c>
      <c r="S16" s="22">
        <v>0</v>
      </c>
      <c r="T16" s="9"/>
      <c r="U16" s="9"/>
      <c r="V16" s="9"/>
      <c r="W16" s="9"/>
      <c r="X16" s="9"/>
    </row>
    <row r="17" spans="1:24" ht="19.5" customHeight="1">
      <c r="A17" s="9"/>
      <c r="B17" s="9" t="s">
        <v>35</v>
      </c>
      <c r="C17" s="9"/>
      <c r="D17" s="2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9"/>
      <c r="U17" s="9"/>
      <c r="V17" s="9"/>
      <c r="W17" s="9"/>
      <c r="X17" s="9"/>
    </row>
    <row r="18" spans="1:24" ht="19.5" customHeight="1">
      <c r="A18" s="9"/>
      <c r="B18" s="9" t="s">
        <v>36</v>
      </c>
      <c r="C18" s="9"/>
      <c r="D18" s="2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9" t="s">
        <v>37</v>
      </c>
      <c r="U18" s="9"/>
      <c r="V18" s="9"/>
      <c r="W18" s="9"/>
      <c r="X18" s="9"/>
    </row>
    <row r="19" spans="1:21" s="27" customFormat="1" ht="22.5" customHeight="1">
      <c r="A19" s="24"/>
      <c r="B19" s="24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4"/>
      <c r="U19" s="24"/>
    </row>
    <row r="20" spans="1:20" s="27" customFormat="1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7" customFormat="1" ht="27" customHeight="1">
      <c r="A21" s="28"/>
      <c r="B21" s="9" t="s">
        <v>38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9" t="s">
        <v>39</v>
      </c>
      <c r="N21" s="28"/>
      <c r="O21" s="28"/>
      <c r="P21" s="28"/>
      <c r="Q21" s="28"/>
      <c r="R21" s="28"/>
      <c r="S21" s="28"/>
      <c r="T21" s="28"/>
    </row>
    <row r="22" spans="1:13" ht="22.5" customHeight="1">
      <c r="A22" s="4" t="s">
        <v>40</v>
      </c>
      <c r="B22" s="4" t="s">
        <v>41</v>
      </c>
      <c r="M22" s="4" t="s">
        <v>42</v>
      </c>
    </row>
    <row r="23" spans="2:13" ht="20.25" customHeight="1">
      <c r="B23" s="4" t="s">
        <v>43</v>
      </c>
      <c r="M23" s="4" t="s">
        <v>44</v>
      </c>
    </row>
  </sheetData>
  <sheetProtection/>
  <mergeCells count="22">
    <mergeCell ref="B13:D13"/>
    <mergeCell ref="A14:D14"/>
    <mergeCell ref="A9:D9"/>
    <mergeCell ref="T9:U9"/>
    <mergeCell ref="A10:D10"/>
    <mergeCell ref="T10:U10"/>
    <mergeCell ref="T14:V14"/>
    <mergeCell ref="N6:P6"/>
    <mergeCell ref="Q6:S6"/>
    <mergeCell ref="T6:U6"/>
    <mergeCell ref="B11:D11"/>
    <mergeCell ref="A12:D12"/>
    <mergeCell ref="A4:D8"/>
    <mergeCell ref="H4:S4"/>
    <mergeCell ref="E5:G5"/>
    <mergeCell ref="H5:J5"/>
    <mergeCell ref="K5:M5"/>
    <mergeCell ref="N5:P5"/>
    <mergeCell ref="Q5:S5"/>
    <mergeCell ref="E6:G6"/>
    <mergeCell ref="H6:J6"/>
    <mergeCell ref="K6:M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2003-01-15T21:25:13Z</dcterms:created>
  <dcterms:modified xsi:type="dcterms:W3CDTF">2008-10-16T02:43:01Z</dcterms:modified>
  <cp:category/>
  <cp:version/>
  <cp:contentType/>
  <cp:contentStatus/>
</cp:coreProperties>
</file>