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7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<sst xmlns="http://schemas.openxmlformats.org/spreadsheetml/2006/main" count="418" uniqueCount="202">
  <si>
    <t xml:space="preserve">ตาราง   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</si>
  <si>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2548</t>
  </si>
  <si>
    <t xml:space="preserve">TABLE </t>
  </si>
  <si>
    <t>ACTUAL REVENUE AND EXPENDITURE OF SUBDISTRICT ADMINISTRATION ORGANIZATION  BY TYPE, DISTRICT AND SUBDISTRICT</t>
  </si>
  <si>
    <t>ADMINISTRATION ORGANIZATION: FISCAL YEAR 2005</t>
  </si>
  <si>
    <t>อำเภอ/องค์การบริหารส่วนตำบล</t>
  </si>
  <si>
    <t xml:space="preserve">รายได้ </t>
  </si>
  <si>
    <t>รายจ่าย</t>
  </si>
  <si>
    <t xml:space="preserve"> </t>
  </si>
  <si>
    <t>Revenue</t>
  </si>
  <si>
    <t>Expenditure</t>
  </si>
  <si>
    <t xml:space="preserve">District/Subdistrict </t>
  </si>
  <si>
    <t>ภาษีอากร</t>
  </si>
  <si>
    <t>ค่าธรรมเนียม</t>
  </si>
  <si>
    <t>ทรัพย์สิน</t>
  </si>
  <si>
    <t>สาธารณูปโภค</t>
  </si>
  <si>
    <t>เบ็ดเตล็ด</t>
  </si>
  <si>
    <t>เงินอุดหนุน</t>
  </si>
  <si>
    <t>รายจ่ายประจำ</t>
  </si>
  <si>
    <t>เพื่อการลงทุน</t>
  </si>
  <si>
    <t>งบกลาง</t>
  </si>
  <si>
    <t>Administration</t>
  </si>
  <si>
    <t>Taxes and</t>
  </si>
  <si>
    <t>ค่าปรับ</t>
  </si>
  <si>
    <t>Property</t>
  </si>
  <si>
    <t>Public</t>
  </si>
  <si>
    <t>Miscellaneous</t>
  </si>
  <si>
    <t>Subsidies</t>
  </si>
  <si>
    <t>Permanent</t>
  </si>
  <si>
    <t xml:space="preserve">Expenditure  of </t>
  </si>
  <si>
    <t>Central</t>
  </si>
  <si>
    <t>Organization</t>
  </si>
  <si>
    <t>duties</t>
  </si>
  <si>
    <t>Fees and fines</t>
  </si>
  <si>
    <t>utilities</t>
  </si>
  <si>
    <t>investment</t>
  </si>
  <si>
    <t>expenditure</t>
  </si>
  <si>
    <t>รวม</t>
  </si>
  <si>
    <t>Total</t>
  </si>
  <si>
    <t>อำเภอเมืองจันทบุรี</t>
  </si>
  <si>
    <t>Mueang Chanthaburi District</t>
  </si>
  <si>
    <t>อบต.เกาะขวาง</t>
  </si>
  <si>
    <t>Khao Kwang</t>
  </si>
  <si>
    <t>อบต.คมบาง</t>
  </si>
  <si>
    <t>Kom Bang</t>
  </si>
  <si>
    <t>อบต.คลองนารายณ์</t>
  </si>
  <si>
    <t>Klong Na Rai</t>
  </si>
  <si>
    <t>อบต.ท่าช้าง</t>
  </si>
  <si>
    <t>Tha Chang</t>
  </si>
  <si>
    <t>อบต.บางกะจะ</t>
  </si>
  <si>
    <t>Bang Ka Cha</t>
  </si>
  <si>
    <t>อบต.พลับพลา</t>
  </si>
  <si>
    <t>Plub Pla</t>
  </si>
  <si>
    <t>อบต.แสลง</t>
  </si>
  <si>
    <t>Sa Lang</t>
  </si>
  <si>
    <t>อบต.หนองบัว</t>
  </si>
  <si>
    <t>Nong Bua</t>
  </si>
  <si>
    <t>อำเภอขลุง</t>
  </si>
  <si>
    <t>Khlung  District</t>
  </si>
  <si>
    <t>อบต.เกวียนหัก</t>
  </si>
  <si>
    <t>Kwieng Hug</t>
  </si>
  <si>
    <t>อบต.ซึ้ง</t>
  </si>
  <si>
    <t>Soeng</t>
  </si>
  <si>
    <t>อบต.ตกพรม</t>
  </si>
  <si>
    <t>Tok Prom</t>
  </si>
  <si>
    <t>อบต.ตรอกนอง</t>
  </si>
  <si>
    <t>Trok Nong</t>
  </si>
  <si>
    <t>อบต.ตะปอน</t>
  </si>
  <si>
    <t>Ta Pon</t>
  </si>
  <si>
    <t>อบต.บ่อ</t>
  </si>
  <si>
    <t>Boa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</si>
  <si>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2548 (ต่อ)</t>
  </si>
  <si>
    <t>ADMINISTRATION ORGANIZATION: FISCAL YEAR 2005 (CONTD.)</t>
  </si>
  <si>
    <t>อบต.บ่อเวฬุ</t>
  </si>
  <si>
    <t>Boa Weru</t>
  </si>
  <si>
    <t>อบต.บางชัน</t>
  </si>
  <si>
    <t>Bang Chan</t>
  </si>
  <si>
    <t>อบต.มาบไพ</t>
  </si>
  <si>
    <t>Map Phai</t>
  </si>
  <si>
    <t>อบต.วังสรรพรส</t>
  </si>
  <si>
    <t>Wang Saparos</t>
  </si>
  <si>
    <t>อบต.วันยาว</t>
  </si>
  <si>
    <t>Wan Yao</t>
  </si>
  <si>
    <t>อำเภอท่าใหม่</t>
  </si>
  <si>
    <t>Thamai District</t>
  </si>
  <si>
    <t>อบต.เขาแก้ว</t>
  </si>
  <si>
    <t xml:space="preserve">                  -</t>
  </si>
  <si>
    <t>Khao Kaeo</t>
  </si>
  <si>
    <t>อบต.เขาบายศรี</t>
  </si>
  <si>
    <t>Khao Bay Sri</t>
  </si>
  <si>
    <t>อบต.เขาวัว</t>
  </si>
  <si>
    <t>Khao Wua</t>
  </si>
  <si>
    <t>อบต.โขมง</t>
  </si>
  <si>
    <t>Ka Mong</t>
  </si>
  <si>
    <t>อบต.คลองขุด</t>
  </si>
  <si>
    <t>Khlong Kud</t>
  </si>
  <si>
    <t>อบต.ตะกาดเง้า</t>
  </si>
  <si>
    <t>Ta Kad Ngao</t>
  </si>
  <si>
    <t>อบต.ทุ่งเบญจา</t>
  </si>
  <si>
    <t>Tung Ben Ja</t>
  </si>
  <si>
    <t>อบต.รำพัน</t>
  </si>
  <si>
    <t>Ram Phan</t>
  </si>
  <si>
    <t>อบต.สองพี่น้อง</t>
  </si>
  <si>
    <t>Song Phe nong</t>
  </si>
  <si>
    <t>อบต.สีพยา</t>
  </si>
  <si>
    <t>Sre Paya</t>
  </si>
  <si>
    <t>อำเภอโป่งน้ำร้อน</t>
  </si>
  <si>
    <t>Pong Nam Ron District</t>
  </si>
  <si>
    <t>อบต.คลองใหญ่</t>
  </si>
  <si>
    <t xml:space="preserve">                 -</t>
  </si>
  <si>
    <t>Khlong Yai</t>
  </si>
  <si>
    <t>อบต.ทับไทร</t>
  </si>
  <si>
    <t xml:space="preserve">                   -</t>
  </si>
  <si>
    <t>|Tab Sai</t>
  </si>
  <si>
    <t>อบต.เทพนิมิตร</t>
  </si>
  <si>
    <t xml:space="preserve">                         -</t>
  </si>
  <si>
    <t xml:space="preserve">                        -</t>
  </si>
  <si>
    <t xml:space="preserve">                       -</t>
  </si>
  <si>
    <t xml:space="preserve">                     -</t>
  </si>
  <si>
    <t>Tape Nimit</t>
  </si>
  <si>
    <t>อบต.โป่งน้ำร้อน</t>
  </si>
  <si>
    <t>Pong Nam Ron</t>
  </si>
  <si>
    <t>อบต.หนองตาคง</t>
  </si>
  <si>
    <t>Nong Ta Kong</t>
  </si>
  <si>
    <t>อำเภอมะขาม</t>
  </si>
  <si>
    <t>Makham District</t>
  </si>
  <si>
    <t>อบต.ฉมัน</t>
  </si>
  <si>
    <t>Chamon</t>
  </si>
  <si>
    <t>อบต.ท่าหลวง</t>
  </si>
  <si>
    <t>Tha Luang</t>
  </si>
  <si>
    <t>อบต.ปัถวี</t>
  </si>
  <si>
    <t>Pat Thavi</t>
  </si>
  <si>
    <t>อบต.มะขาม</t>
  </si>
  <si>
    <t>Ma Kham</t>
  </si>
  <si>
    <t>อบต.วังแซ้ม</t>
  </si>
  <si>
    <t xml:space="preserve">                      -</t>
  </si>
  <si>
    <t>Wang Sam</t>
  </si>
  <si>
    <t>อบต.อ่างคีรี</t>
  </si>
  <si>
    <t>Ang Kiri</t>
  </si>
  <si>
    <t>อำเภอแหลมสิงห์</t>
  </si>
  <si>
    <t>Laem Sing District</t>
  </si>
  <si>
    <t>อบต.เกาะเปริด</t>
  </si>
  <si>
    <t>Khao Peod</t>
  </si>
  <si>
    <t>อบต.บางกะไชย</t>
  </si>
  <si>
    <t>Bang Ka Chai</t>
  </si>
  <si>
    <t>อบต.บางสระเก้า</t>
  </si>
  <si>
    <t>Bang Sra Kao</t>
  </si>
  <si>
    <t>อบต.หนองชิ่ม</t>
  </si>
  <si>
    <t>Hnong Chim</t>
  </si>
  <si>
    <t>อำเภอสอยดาว</t>
  </si>
  <si>
    <t>Soi Dao District</t>
  </si>
  <si>
    <t>อบต.ทรายขาว</t>
  </si>
  <si>
    <t xml:space="preserve">                -</t>
  </si>
  <si>
    <t>Trai Kao</t>
  </si>
  <si>
    <t>อบต.ทับช้าง</t>
  </si>
  <si>
    <t>Tab Chang</t>
  </si>
  <si>
    <t>อบต.ทุ่งขนาน</t>
  </si>
  <si>
    <t>Tung Kanan</t>
  </si>
  <si>
    <t>อบต.ปะตง</t>
  </si>
  <si>
    <t>Pa Tung</t>
  </si>
  <si>
    <t>อบต.สะตอน</t>
  </si>
  <si>
    <t>Sa ton</t>
  </si>
  <si>
    <t>อำเภอแก่งหางแมว</t>
  </si>
  <si>
    <t>Kaeng Hang Maeu District</t>
  </si>
  <si>
    <t>อบต.แก่งหางแมว</t>
  </si>
  <si>
    <t xml:space="preserve">Kaeng Hang Maeu </t>
  </si>
  <si>
    <t>อบต.ขุนซ่อง</t>
  </si>
  <si>
    <t>Khun Song</t>
  </si>
  <si>
    <t>อบต.เขาวงกต</t>
  </si>
  <si>
    <t>Kao Wong Kot</t>
  </si>
  <si>
    <t>อบต.พวา</t>
  </si>
  <si>
    <t>Pa Wa</t>
  </si>
  <si>
    <t>อบต.สามพี่น้อง</t>
  </si>
  <si>
    <t>Sam Phi Nong</t>
  </si>
  <si>
    <t>อำเภอนายายอาม</t>
  </si>
  <si>
    <t>Na Yai Am District</t>
  </si>
  <si>
    <t>อบต.กระแจะ</t>
  </si>
  <si>
    <t>Kra Jae</t>
  </si>
  <si>
    <t>อบต.ช้างข้าม</t>
  </si>
  <si>
    <t>Chang Kham</t>
  </si>
  <si>
    <t>อบต.นายายอาม</t>
  </si>
  <si>
    <t>Na Yai Am</t>
  </si>
  <si>
    <t>อบต.วังโตนด</t>
  </si>
  <si>
    <t>Wang Ta Node</t>
  </si>
  <si>
    <t>อบต.วังใหม่</t>
  </si>
  <si>
    <t>Wang Mai</t>
  </si>
  <si>
    <t>อบต.สนามไชย</t>
  </si>
  <si>
    <t>Sa Nam Chai.</t>
  </si>
  <si>
    <t>กิ่งอำเภอเขาคิชฌกูฏ</t>
  </si>
  <si>
    <t>King Amphoe Khao Khitchakut</t>
  </si>
  <si>
    <t>อบต.คลองพลู</t>
  </si>
  <si>
    <t>Khlong Plu</t>
  </si>
  <si>
    <t>อบต.จันเขลม</t>
  </si>
  <si>
    <t>Chan Klame</t>
  </si>
  <si>
    <t>อบต.ชากไทย</t>
  </si>
  <si>
    <t>Chak Thai</t>
  </si>
  <si>
    <t>อบต.ตะเคียนทอง</t>
  </si>
  <si>
    <t>Ta Kien Tong</t>
  </si>
  <si>
    <t>อบต.พลวง</t>
  </si>
  <si>
    <t>Plung</t>
  </si>
  <si>
    <t xml:space="preserve">     ที่มา:  สำนักงานท้องถิ่นจังหวัดจันทบุรี</t>
  </si>
  <si>
    <t xml:space="preserve"> Source:Chanthaburi   Provincial Local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</si>
</sst>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\ \ \ "/>
    <numFmt numFmtId="189" formatCode="\-\ \ \ ."/>
    <numFmt numFmtId="190" formatCode="#,##0.00\ \ 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2"/>
      <name val="AngsanaUPC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Cordia New"/>
      <family val="0"/>
    </font>
    <font>
      <sz val="14"/>
      <name val="AngsanaUPC"/>
      <family val="1"/>
    </font>
    <font>
      <b/>
      <sz val="12"/>
      <name val="AngsanaUPC"/>
      <family val="1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3" fontId="9" fillId="0" borderId="11" xfId="0" applyNumberFormat="1" applyFon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43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3" fontId="3" fillId="0" borderId="9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" fillId="0" borderId="11" xfId="0" applyNumberFormat="1" applyFont="1" applyBorder="1" applyAlignment="1">
      <alignment/>
    </xf>
    <xf numFmtId="43" fontId="3" fillId="0" borderId="9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3" fontId="3" fillId="0" borderId="8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3" fontId="9" fillId="0" borderId="9" xfId="0" applyNumberFormat="1" applyFont="1" applyBorder="1" applyAlignment="1">
      <alignment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90" fontId="9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90" fontId="3" fillId="0" borderId="9" xfId="0" applyNumberFormat="1" applyFont="1" applyBorder="1" applyAlignment="1">
      <alignment/>
    </xf>
    <xf numFmtId="0" fontId="3" fillId="0" borderId="4" xfId="0" applyFont="1" applyBorder="1" applyAlignment="1">
      <alignment/>
    </xf>
    <xf numFmtId="190" fontId="9" fillId="0" borderId="9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9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90" fontId="9" fillId="0" borderId="9" xfId="0" applyNumberFormat="1" applyFont="1" applyBorder="1" applyAlignment="1">
      <alignment/>
    </xf>
    <xf numFmtId="190" fontId="3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3" fillId="0" borderId="5" xfId="0" applyFont="1" applyBorder="1" applyAlignment="1">
      <alignment/>
    </xf>
  </cellXfs>
  <cellStyles count="9">
    <cellStyle name="Normal" xfId="0"/>
    <cellStyle name="Followed Hyperlink" xfId="15"/>
    <cellStyle name="Hyperlink" xfId="16"/>
    <cellStyle name="Thaihead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876300</xdr:colOff>
      <xdr:row>26</xdr:row>
      <xdr:rowOff>0</xdr:rowOff>
    </xdr:from>
    <xdr:to>
      <xdr:col>15</xdr:col>
      <xdr:colOff>114300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0" y="578167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26</xdr:row>
      <xdr:rowOff>0</xdr:rowOff>
    </xdr:from>
    <xdr:to>
      <xdr:col>9</xdr:col>
      <xdr:colOff>190500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95900" y="5781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53</xdr:row>
      <xdr:rowOff>0</xdr:rowOff>
    </xdr:from>
    <xdr:to>
      <xdr:col>15</xdr:col>
      <xdr:colOff>114300</xdr:colOff>
      <xdr:row>53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34500" y="1173480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53</xdr:row>
      <xdr:rowOff>0</xdr:rowOff>
    </xdr:from>
    <xdr:to>
      <xdr:col>9</xdr:col>
      <xdr:colOff>190500</xdr:colOff>
      <xdr:row>53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95900" y="117348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81</xdr:row>
      <xdr:rowOff>104775</xdr:rowOff>
    </xdr:from>
    <xdr:to>
      <xdr:col>15</xdr:col>
      <xdr:colOff>114300</xdr:colOff>
      <xdr:row>82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34500" y="1786890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81</xdr:row>
      <xdr:rowOff>47625</xdr:rowOff>
    </xdr:from>
    <xdr:to>
      <xdr:col>9</xdr:col>
      <xdr:colOff>190500</xdr:colOff>
      <xdr:row>82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95900" y="178117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108</xdr:row>
      <xdr:rowOff>47625</xdr:rowOff>
    </xdr:from>
    <xdr:to>
      <xdr:col>9</xdr:col>
      <xdr:colOff>190500</xdr:colOff>
      <xdr:row>109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295900" y="2379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133</xdr:row>
      <xdr:rowOff>104775</xdr:rowOff>
    </xdr:from>
    <xdr:to>
      <xdr:col>15</xdr:col>
      <xdr:colOff>114300</xdr:colOff>
      <xdr:row>135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334500" y="29432250"/>
          <a:ext cx="942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647700</xdr:colOff>
      <xdr:row>133</xdr:row>
      <xdr:rowOff>47625</xdr:rowOff>
    </xdr:from>
    <xdr:to>
      <xdr:col>9</xdr:col>
      <xdr:colOff>190500</xdr:colOff>
      <xdr:row>134</xdr:row>
      <xdr:rowOff>190500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95900" y="2937510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\My%20Documents\&#3626;&#3606;&#3636;&#3605;&#3636;&#3585;&#3634;&#3619;&#3588;&#3621;&#3633;&#3591;&#3607;&#3657;&#3629;&#3591;&#3606;&#3636;&#3656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รับ"/>
      <sheetName val="รายจ่าย"/>
      <sheetName val="Sheet3"/>
    </sheetNames>
    <sheetDataSet>
      <sheetData sheetId="0">
        <row r="99"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E99">
            <v>0</v>
          </cell>
          <cell r="AF99">
            <v>0</v>
          </cell>
          <cell r="AG99">
            <v>0</v>
          </cell>
          <cell r="AI99">
            <v>0</v>
          </cell>
          <cell r="AJ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BD99">
            <v>0</v>
          </cell>
          <cell r="BE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CC99">
            <v>15506.7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35"/>
  <sheetViews>
    <sheetView tabSelected="1" zoomScale="80" zoomScaleNormal="80" workbookViewId="0" topLeftCell="A1">
      <selection activeCell="A1" sqref="A1"/>
    </sheetView>
  </sheetViews>
  <sheetFormatPr defaultColWidth="9.140625" defaultRowHeight="21.75"/>
  <cols>
    <col min="1" max="1" width="1.7109375" style="79" customWidth="1"/>
    <col min="2" max="2" width="6.00390625" style="79" customWidth="1"/>
    <col min="3" max="3" width="5.28125" style="79" customWidth="1"/>
    <col min="4" max="4" width="13.00390625" style="79" customWidth="1"/>
    <col min="5" max="5" width="12.8515625" style="79" customWidth="1"/>
    <col min="6" max="6" width="10.00390625" style="79" customWidth="1"/>
    <col min="7" max="7" width="10.57421875" style="79" customWidth="1"/>
    <col min="8" max="8" width="10.28125" style="79" customWidth="1"/>
    <col min="9" max="9" width="9.7109375" style="79" customWidth="1"/>
    <col min="10" max="10" width="12.140625" style="79" customWidth="1"/>
    <col min="11" max="11" width="11.57421875" style="79" customWidth="1"/>
    <col min="12" max="12" width="12.00390625" style="79" customWidth="1"/>
    <col min="13" max="13" width="11.00390625" style="79" customWidth="1"/>
    <col min="14" max="14" width="0.71875" style="79" customWidth="1"/>
    <col min="15" max="15" width="25.57421875" style="79" customWidth="1"/>
    <col min="16" max="16" width="8.140625" style="78" customWidth="1"/>
    <col min="17" max="16384" width="9.140625" style="79" customWidth="1"/>
  </cols>
  <sheetData>
    <row r="1" spans="2:16" s="1" customFormat="1" ht="21">
      <c r="B1" s="2" t="s">
        <v>0</v>
      </c>
      <c r="C1" s="3">
        <v>17.3</v>
      </c>
      <c r="D1" s="2" t="s">
        <v>1</v>
      </c>
      <c r="P1" s="4"/>
    </row>
    <row r="2" spans="2:4" s="5" customFormat="1" ht="21">
      <c r="B2" s="6" t="s">
        <v>2</v>
      </c>
      <c r="C2" s="3">
        <v>17.3</v>
      </c>
      <c r="D2" s="6" t="s">
        <v>3</v>
      </c>
    </row>
    <row r="3" spans="4:16" s="7" customFormat="1" ht="20.25" customHeight="1">
      <c r="D3" s="8" t="s">
        <v>4</v>
      </c>
      <c r="E3" s="8"/>
      <c r="F3" s="8"/>
      <c r="G3" s="8"/>
      <c r="P3" s="9"/>
    </row>
    <row r="4" spans="1:16" s="7" customFormat="1" ht="18.75" customHeight="1">
      <c r="A4" s="10" t="s">
        <v>5</v>
      </c>
      <c r="B4" s="11"/>
      <c r="C4" s="11"/>
      <c r="D4" s="12"/>
      <c r="E4" s="13" t="s">
        <v>6</v>
      </c>
      <c r="F4" s="10"/>
      <c r="G4" s="10"/>
      <c r="H4" s="10"/>
      <c r="I4" s="10"/>
      <c r="J4" s="14"/>
      <c r="K4" s="15" t="s">
        <v>7</v>
      </c>
      <c r="L4" s="16"/>
      <c r="M4" s="16"/>
      <c r="N4" s="17" t="s">
        <v>8</v>
      </c>
      <c r="O4" s="18"/>
      <c r="P4" s="9"/>
    </row>
    <row r="5" spans="1:16" s="7" customFormat="1" ht="16.5" customHeight="1">
      <c r="A5" s="19"/>
      <c r="B5" s="19"/>
      <c r="C5" s="19"/>
      <c r="D5" s="20"/>
      <c r="E5" s="21" t="s">
        <v>9</v>
      </c>
      <c r="F5" s="22"/>
      <c r="G5" s="22"/>
      <c r="H5" s="22"/>
      <c r="I5" s="22"/>
      <c r="J5" s="23"/>
      <c r="K5" s="24" t="s">
        <v>10</v>
      </c>
      <c r="L5" s="25"/>
      <c r="M5" s="26"/>
      <c r="N5" s="27"/>
      <c r="O5" s="28"/>
      <c r="P5" s="9"/>
    </row>
    <row r="6" spans="1:16" s="7" customFormat="1" ht="18.75" customHeight="1">
      <c r="A6" s="19"/>
      <c r="B6" s="19"/>
      <c r="C6" s="19"/>
      <c r="D6" s="20"/>
      <c r="E6" s="29"/>
      <c r="F6" s="29"/>
      <c r="G6" s="29"/>
      <c r="H6" s="29"/>
      <c r="I6" s="30"/>
      <c r="J6" s="31"/>
      <c r="K6" s="31"/>
      <c r="L6" s="31" t="s">
        <v>7</v>
      </c>
      <c r="M6" s="31" t="s">
        <v>7</v>
      </c>
      <c r="N6" s="32" t="s">
        <v>11</v>
      </c>
      <c r="O6" s="33"/>
      <c r="P6" s="34"/>
    </row>
    <row r="7" spans="1:16" s="7" customFormat="1" ht="18.75" customHeight="1">
      <c r="A7" s="19"/>
      <c r="B7" s="19"/>
      <c r="C7" s="19"/>
      <c r="D7" s="20"/>
      <c r="E7" s="29" t="s">
        <v>12</v>
      </c>
      <c r="F7" s="29" t="s">
        <v>13</v>
      </c>
      <c r="G7" s="29" t="s">
        <v>14</v>
      </c>
      <c r="H7" s="29" t="s">
        <v>15</v>
      </c>
      <c r="I7" s="29" t="s">
        <v>16</v>
      </c>
      <c r="J7" s="31" t="s">
        <v>17</v>
      </c>
      <c r="K7" s="31" t="s">
        <v>18</v>
      </c>
      <c r="L7" s="31" t="s">
        <v>19</v>
      </c>
      <c r="M7" s="31" t="s">
        <v>20</v>
      </c>
      <c r="N7" s="32" t="s">
        <v>21</v>
      </c>
      <c r="O7" s="33"/>
      <c r="P7" s="34"/>
    </row>
    <row r="8" spans="1:16" s="7" customFormat="1" ht="18.75" customHeight="1">
      <c r="A8" s="19"/>
      <c r="B8" s="19"/>
      <c r="C8" s="19"/>
      <c r="D8" s="20"/>
      <c r="E8" s="29" t="s">
        <v>22</v>
      </c>
      <c r="F8" s="29" t="s">
        <v>23</v>
      </c>
      <c r="G8" s="29" t="s">
        <v>24</v>
      </c>
      <c r="H8" s="29" t="s">
        <v>25</v>
      </c>
      <c r="I8" s="29" t="s">
        <v>26</v>
      </c>
      <c r="J8" s="31" t="s">
        <v>27</v>
      </c>
      <c r="K8" s="31" t="s">
        <v>28</v>
      </c>
      <c r="L8" s="31" t="s">
        <v>29</v>
      </c>
      <c r="M8" s="31" t="s">
        <v>30</v>
      </c>
      <c r="N8" s="32" t="s">
        <v>31</v>
      </c>
      <c r="O8" s="33"/>
      <c r="P8" s="34"/>
    </row>
    <row r="9" spans="1:16" s="7" customFormat="1" ht="18.75" customHeight="1">
      <c r="A9" s="35"/>
      <c r="B9" s="35"/>
      <c r="C9" s="35"/>
      <c r="D9" s="36"/>
      <c r="E9" s="37" t="s">
        <v>32</v>
      </c>
      <c r="F9" s="37" t="s">
        <v>33</v>
      </c>
      <c r="G9" s="37"/>
      <c r="H9" s="37" t="s">
        <v>34</v>
      </c>
      <c r="I9" s="37"/>
      <c r="J9" s="37"/>
      <c r="K9" s="37" t="s">
        <v>10</v>
      </c>
      <c r="L9" s="38" t="s">
        <v>35</v>
      </c>
      <c r="M9" s="37" t="s">
        <v>36</v>
      </c>
      <c r="N9" s="39"/>
      <c r="O9" s="40"/>
      <c r="P9" s="9"/>
    </row>
    <row r="10" spans="1:15" s="46" customFormat="1" ht="18.75" customHeight="1">
      <c r="A10" s="41" t="s">
        <v>37</v>
      </c>
      <c r="B10" s="41"/>
      <c r="C10" s="41"/>
      <c r="D10" s="42"/>
      <c r="E10" s="43">
        <f aca="true" t="shared" si="0" ref="E10:M10">SUM(E11,E20,E42,E64,E70,E77,E92,E98,E104,E121)</f>
        <v>446089385.56</v>
      </c>
      <c r="F10" s="43">
        <f t="shared" si="0"/>
        <v>8754812.7</v>
      </c>
      <c r="G10" s="43">
        <f t="shared" si="0"/>
        <v>1437009.6400000001</v>
      </c>
      <c r="H10" s="43">
        <f t="shared" si="0"/>
        <v>2973920.7</v>
      </c>
      <c r="I10" s="43">
        <f t="shared" si="0"/>
        <v>6066901.71</v>
      </c>
      <c r="J10" s="43">
        <f t="shared" si="0"/>
        <v>416506697.13</v>
      </c>
      <c r="K10" s="43">
        <f t="shared" si="0"/>
        <v>299916907.44000006</v>
      </c>
      <c r="L10" s="43">
        <f t="shared" si="0"/>
        <v>198908402.43</v>
      </c>
      <c r="M10" s="43">
        <f t="shared" si="0"/>
        <v>29645089.25</v>
      </c>
      <c r="N10" s="44"/>
      <c r="O10" s="45" t="s">
        <v>38</v>
      </c>
    </row>
    <row r="11" spans="1:16" s="48" customFormat="1" ht="16.5" customHeight="1">
      <c r="A11" s="47" t="s">
        <v>39</v>
      </c>
      <c r="B11" s="47"/>
      <c r="E11" s="49">
        <f aca="true" t="shared" si="1" ref="E11:M11">SUM(E12:E19)</f>
        <v>70681214.33</v>
      </c>
      <c r="F11" s="49">
        <f t="shared" si="1"/>
        <v>1966272.64</v>
      </c>
      <c r="G11" s="49">
        <f t="shared" si="1"/>
        <v>115215.02000000002</v>
      </c>
      <c r="H11" s="49">
        <f t="shared" si="1"/>
        <v>112092.5</v>
      </c>
      <c r="I11" s="49">
        <f t="shared" si="1"/>
        <v>835669</v>
      </c>
      <c r="J11" s="49">
        <f t="shared" si="1"/>
        <v>53274716.1</v>
      </c>
      <c r="K11" s="49">
        <f t="shared" si="1"/>
        <v>51795805.04</v>
      </c>
      <c r="L11" s="49">
        <f t="shared" si="1"/>
        <v>33640474.36</v>
      </c>
      <c r="M11" s="49">
        <f t="shared" si="1"/>
        <v>4671112.49</v>
      </c>
      <c r="N11" s="50"/>
      <c r="O11" s="48" t="s">
        <v>40</v>
      </c>
      <c r="P11" s="50"/>
    </row>
    <row r="12" spans="1:16" s="53" customFormat="1" ht="16.5" customHeight="1">
      <c r="A12" s="51"/>
      <c r="B12" s="52" t="s">
        <v>41</v>
      </c>
      <c r="E12" s="54">
        <v>12447863.28</v>
      </c>
      <c r="F12" s="54">
        <v>482111.1</v>
      </c>
      <c r="G12" s="54">
        <v>22308.24</v>
      </c>
      <c r="H12" s="54">
        <f>'[1]รายรับ'!$BQ$99</f>
        <v>0</v>
      </c>
      <c r="I12" s="54">
        <v>126000</v>
      </c>
      <c r="J12" s="54">
        <v>5070364</v>
      </c>
      <c r="K12" s="54">
        <v>7508521.27</v>
      </c>
      <c r="L12" s="54">
        <v>6558990</v>
      </c>
      <c r="M12" s="54">
        <v>714993</v>
      </c>
      <c r="N12" s="52"/>
      <c r="O12" s="53" t="s">
        <v>42</v>
      </c>
      <c r="P12" s="52"/>
    </row>
    <row r="13" spans="1:16" s="53" customFormat="1" ht="16.5" customHeight="1">
      <c r="A13" s="51"/>
      <c r="B13" s="52" t="s">
        <v>43</v>
      </c>
      <c r="E13" s="54">
        <v>6401803.1</v>
      </c>
      <c r="F13" s="54">
        <v>38174</v>
      </c>
      <c r="G13" s="54">
        <v>5994.66</v>
      </c>
      <c r="H13" s="54">
        <f>'[1]รายรับ'!$BR$99</f>
        <v>0</v>
      </c>
      <c r="I13" s="54">
        <v>247011</v>
      </c>
      <c r="J13" s="54">
        <v>4979532</v>
      </c>
      <c r="K13" s="54">
        <v>6057026.47</v>
      </c>
      <c r="L13" s="54">
        <v>3348890</v>
      </c>
      <c r="M13" s="54">
        <v>153479</v>
      </c>
      <c r="N13" s="52"/>
      <c r="O13" s="53" t="s">
        <v>44</v>
      </c>
      <c r="P13" s="52"/>
    </row>
    <row r="14" spans="1:16" s="53" customFormat="1" ht="16.5" customHeight="1">
      <c r="A14" s="51"/>
      <c r="B14" s="52" t="s">
        <v>45</v>
      </c>
      <c r="E14" s="54">
        <v>6609436.73</v>
      </c>
      <c r="F14" s="54">
        <v>82326.24</v>
      </c>
      <c r="G14" s="54">
        <v>14094.65</v>
      </c>
      <c r="H14" s="54">
        <f>'[1]รายรับ'!$BS$99</f>
        <v>0</v>
      </c>
      <c r="I14" s="54">
        <v>108400</v>
      </c>
      <c r="J14" s="54">
        <v>6639719</v>
      </c>
      <c r="K14" s="54">
        <v>4118800.76</v>
      </c>
      <c r="L14" s="54">
        <v>2308323.36</v>
      </c>
      <c r="M14" s="54">
        <v>882843.76</v>
      </c>
      <c r="N14" s="52"/>
      <c r="O14" s="53" t="s">
        <v>46</v>
      </c>
      <c r="P14" s="52"/>
    </row>
    <row r="15" spans="1:16" s="53" customFormat="1" ht="16.5" customHeight="1">
      <c r="A15" s="51"/>
      <c r="B15" s="52" t="s">
        <v>47</v>
      </c>
      <c r="E15" s="54">
        <v>17505982.86</v>
      </c>
      <c r="F15" s="54">
        <v>723923</v>
      </c>
      <c r="G15" s="54">
        <v>21673.72</v>
      </c>
      <c r="H15" s="54">
        <f>'[1]รายรับ'!$BT$99</f>
        <v>0</v>
      </c>
      <c r="I15" s="54">
        <v>88700</v>
      </c>
      <c r="J15" s="54">
        <v>4928556</v>
      </c>
      <c r="K15" s="54">
        <v>7110923.2</v>
      </c>
      <c r="L15" s="54">
        <v>10713665</v>
      </c>
      <c r="M15" s="54">
        <v>590227.48</v>
      </c>
      <c r="N15" s="52"/>
      <c r="O15" s="53" t="s">
        <v>48</v>
      </c>
      <c r="P15" s="52"/>
    </row>
    <row r="16" spans="1:16" s="53" customFormat="1" ht="16.5" customHeight="1">
      <c r="A16" s="51"/>
      <c r="B16" s="52" t="s">
        <v>49</v>
      </c>
      <c r="E16" s="54">
        <v>6952362.46</v>
      </c>
      <c r="F16" s="54">
        <v>171515.25</v>
      </c>
      <c r="G16" s="54">
        <v>9261.75</v>
      </c>
      <c r="H16" s="54">
        <f>'[1]รายรับ'!$BU$99</f>
        <v>0</v>
      </c>
      <c r="I16" s="54">
        <v>43357</v>
      </c>
      <c r="J16" s="54">
        <v>6884845</v>
      </c>
      <c r="K16" s="54">
        <v>6157872.39</v>
      </c>
      <c r="L16" s="54">
        <v>2224500</v>
      </c>
      <c r="M16" s="54">
        <v>240677.9</v>
      </c>
      <c r="N16" s="52"/>
      <c r="O16" s="53" t="s">
        <v>50</v>
      </c>
      <c r="P16" s="52"/>
    </row>
    <row r="17" spans="1:16" s="53" customFormat="1" ht="16.5" customHeight="1">
      <c r="A17" s="51"/>
      <c r="B17" s="52" t="s">
        <v>51</v>
      </c>
      <c r="E17" s="54">
        <v>7554671.26</v>
      </c>
      <c r="F17" s="54">
        <v>196944.63</v>
      </c>
      <c r="G17" s="54">
        <v>10726.46</v>
      </c>
      <c r="H17" s="54">
        <f>'[1]รายรับ'!$BV$99</f>
        <v>0</v>
      </c>
      <c r="I17" s="54">
        <v>112692</v>
      </c>
      <c r="J17" s="54">
        <v>12765757</v>
      </c>
      <c r="K17" s="54">
        <v>10448578.02</v>
      </c>
      <c r="L17" s="54">
        <v>5691275</v>
      </c>
      <c r="M17" s="54">
        <v>1165572</v>
      </c>
      <c r="N17" s="52"/>
      <c r="O17" s="53" t="s">
        <v>52</v>
      </c>
      <c r="P17" s="52"/>
    </row>
    <row r="18" spans="1:16" s="53" customFormat="1" ht="16.5" customHeight="1">
      <c r="A18" s="51"/>
      <c r="B18" s="52" t="s">
        <v>53</v>
      </c>
      <c r="E18" s="54">
        <v>7066759.2</v>
      </c>
      <c r="F18" s="54">
        <v>64269.1</v>
      </c>
      <c r="G18" s="54">
        <v>20945.3</v>
      </c>
      <c r="H18" s="54">
        <f>'[1]รายรับ'!$BW$99</f>
        <v>0</v>
      </c>
      <c r="I18" s="54">
        <v>109400</v>
      </c>
      <c r="J18" s="54">
        <v>8790332</v>
      </c>
      <c r="K18" s="54">
        <v>6128146.07</v>
      </c>
      <c r="L18" s="54">
        <v>1618369</v>
      </c>
      <c r="M18" s="54">
        <v>514246.35</v>
      </c>
      <c r="N18" s="52"/>
      <c r="O18" s="53" t="s">
        <v>54</v>
      </c>
      <c r="P18" s="52"/>
    </row>
    <row r="19" spans="1:16" s="53" customFormat="1" ht="16.5" customHeight="1">
      <c r="A19" s="51"/>
      <c r="B19" s="52" t="s">
        <v>55</v>
      </c>
      <c r="E19" s="54">
        <v>6142335.44</v>
      </c>
      <c r="F19" s="54">
        <v>207009.32</v>
      </c>
      <c r="G19" s="54">
        <v>10210.24</v>
      </c>
      <c r="H19" s="54">
        <v>112092.5</v>
      </c>
      <c r="I19" s="54">
        <v>109</v>
      </c>
      <c r="J19" s="54">
        <v>3215611.1</v>
      </c>
      <c r="K19" s="54">
        <v>4265936.86</v>
      </c>
      <c r="L19" s="54">
        <v>1176462</v>
      </c>
      <c r="M19" s="54">
        <v>409073</v>
      </c>
      <c r="N19" s="52"/>
      <c r="O19" s="53" t="s">
        <v>56</v>
      </c>
      <c r="P19" s="52"/>
    </row>
    <row r="20" spans="1:16" s="48" customFormat="1" ht="16.5" customHeight="1">
      <c r="A20" s="50" t="s">
        <v>57</v>
      </c>
      <c r="B20" s="50"/>
      <c r="E20" s="49">
        <f aca="true" t="shared" si="2" ref="E20:M20">E21+E22+E23+E24+E25+E26+E37+E38+E39+E40+E41</f>
        <v>70186141.07</v>
      </c>
      <c r="F20" s="49">
        <f t="shared" si="2"/>
        <v>1521473.9</v>
      </c>
      <c r="G20" s="49">
        <f t="shared" si="2"/>
        <v>154866.19</v>
      </c>
      <c r="H20" s="49">
        <f t="shared" si="2"/>
        <v>90661</v>
      </c>
      <c r="I20" s="49">
        <f t="shared" si="2"/>
        <v>1044261</v>
      </c>
      <c r="J20" s="49">
        <f t="shared" si="2"/>
        <v>56053630.41</v>
      </c>
      <c r="K20" s="49">
        <f t="shared" si="2"/>
        <v>48473506.09</v>
      </c>
      <c r="L20" s="49">
        <f t="shared" si="2"/>
        <v>30710831</v>
      </c>
      <c r="M20" s="49">
        <f t="shared" si="2"/>
        <v>5226499.15</v>
      </c>
      <c r="N20" s="50"/>
      <c r="O20" s="48" t="s">
        <v>58</v>
      </c>
      <c r="P20" s="50"/>
    </row>
    <row r="21" spans="1:16" s="48" customFormat="1" ht="16.5" customHeight="1">
      <c r="A21" s="50"/>
      <c r="B21" s="52" t="s">
        <v>59</v>
      </c>
      <c r="C21" s="53"/>
      <c r="D21" s="53"/>
      <c r="E21" s="54">
        <v>6914118.94</v>
      </c>
      <c r="F21" s="54">
        <v>211575</v>
      </c>
      <c r="G21" s="54">
        <v>16371.32</v>
      </c>
      <c r="H21" s="54">
        <f>'[1]รายรับ'!$AE$99</f>
        <v>0</v>
      </c>
      <c r="I21" s="54">
        <v>63000</v>
      </c>
      <c r="J21" s="54">
        <v>2791579</v>
      </c>
      <c r="K21" s="54">
        <v>4908698.63</v>
      </c>
      <c r="L21" s="54">
        <v>1493848</v>
      </c>
      <c r="M21" s="54">
        <v>607618.52</v>
      </c>
      <c r="N21" s="52"/>
      <c r="O21" s="53" t="s">
        <v>60</v>
      </c>
      <c r="P21" s="50"/>
    </row>
    <row r="22" spans="1:16" s="53" customFormat="1" ht="16.5" customHeight="1">
      <c r="A22" s="52"/>
      <c r="B22" s="52" t="s">
        <v>61</v>
      </c>
      <c r="E22" s="54">
        <v>7082942.92</v>
      </c>
      <c r="F22" s="54">
        <v>23937.9</v>
      </c>
      <c r="G22" s="54">
        <v>14888.1</v>
      </c>
      <c r="H22" s="54">
        <f>'[1]รายรับ'!$AF$99</f>
        <v>0</v>
      </c>
      <c r="I22" s="54">
        <v>102150</v>
      </c>
      <c r="J22" s="54">
        <v>6019920</v>
      </c>
      <c r="K22" s="54">
        <v>5403088.62</v>
      </c>
      <c r="L22" s="54">
        <v>5842734</v>
      </c>
      <c r="M22" s="54">
        <v>700561</v>
      </c>
      <c r="N22" s="52"/>
      <c r="O22" s="53" t="s">
        <v>62</v>
      </c>
      <c r="P22" s="52"/>
    </row>
    <row r="23" spans="1:16" s="53" customFormat="1" ht="16.5" customHeight="1">
      <c r="A23" s="52"/>
      <c r="B23" s="52" t="s">
        <v>63</v>
      </c>
      <c r="E23" s="54">
        <v>6889069.98</v>
      </c>
      <c r="F23" s="54">
        <v>11753</v>
      </c>
      <c r="G23" s="54">
        <v>23706.08</v>
      </c>
      <c r="H23" s="54">
        <f>'[1]รายรับ'!$AG$99</f>
        <v>0</v>
      </c>
      <c r="I23" s="54">
        <v>38120</v>
      </c>
      <c r="J23" s="54">
        <v>3395240</v>
      </c>
      <c r="K23" s="54">
        <v>3978963.42</v>
      </c>
      <c r="L23" s="54">
        <v>4650950</v>
      </c>
      <c r="M23" s="54">
        <f>'[1]รายรับ'!$AE$99</f>
        <v>0</v>
      </c>
      <c r="N23" s="52"/>
      <c r="O23" s="53" t="s">
        <v>64</v>
      </c>
      <c r="P23" s="52"/>
    </row>
    <row r="24" spans="1:16" s="53" customFormat="1" ht="16.5" customHeight="1">
      <c r="A24" s="52"/>
      <c r="B24" s="52" t="s">
        <v>65</v>
      </c>
      <c r="E24" s="54">
        <v>5645152.46</v>
      </c>
      <c r="F24" s="54">
        <v>244307</v>
      </c>
      <c r="G24" s="54">
        <v>12385.86</v>
      </c>
      <c r="H24" s="54">
        <v>90661</v>
      </c>
      <c r="I24" s="54">
        <v>165500</v>
      </c>
      <c r="J24" s="54">
        <v>3064711</v>
      </c>
      <c r="K24" s="54">
        <v>3481590.36</v>
      </c>
      <c r="L24" s="54">
        <v>3244650</v>
      </c>
      <c r="M24" s="54">
        <v>137774.5</v>
      </c>
      <c r="N24" s="52"/>
      <c r="O24" s="53" t="s">
        <v>66</v>
      </c>
      <c r="P24" s="52"/>
    </row>
    <row r="25" spans="1:16" s="53" customFormat="1" ht="16.5" customHeight="1">
      <c r="A25" s="52"/>
      <c r="B25" s="52" t="s">
        <v>67</v>
      </c>
      <c r="E25" s="54">
        <v>5931738.72</v>
      </c>
      <c r="F25" s="54">
        <v>184969</v>
      </c>
      <c r="G25" s="54">
        <v>9622.36</v>
      </c>
      <c r="H25" s="54">
        <f>'[1]รายรับ'!$AI$99</f>
        <v>0</v>
      </c>
      <c r="I25" s="54">
        <v>42500</v>
      </c>
      <c r="J25" s="54">
        <v>3431900</v>
      </c>
      <c r="K25" s="54">
        <v>4696185.65</v>
      </c>
      <c r="L25" s="54">
        <v>2505000</v>
      </c>
      <c r="M25" s="54">
        <v>576614.57</v>
      </c>
      <c r="N25" s="52"/>
      <c r="O25" s="53" t="s">
        <v>68</v>
      </c>
      <c r="P25" s="52"/>
    </row>
    <row r="26" spans="1:16" s="53" customFormat="1" ht="16.5" customHeight="1">
      <c r="A26" s="55"/>
      <c r="B26" s="55" t="s">
        <v>69</v>
      </c>
      <c r="C26" s="55"/>
      <c r="D26" s="55"/>
      <c r="E26" s="56">
        <v>7403409.46</v>
      </c>
      <c r="F26" s="56">
        <v>353779</v>
      </c>
      <c r="G26" s="56">
        <v>32663.11</v>
      </c>
      <c r="H26" s="56">
        <f>'[1]รายรับ'!$AJ$99</f>
        <v>0</v>
      </c>
      <c r="I26" s="56">
        <v>67033</v>
      </c>
      <c r="J26" s="56">
        <v>5005597</v>
      </c>
      <c r="K26" s="56">
        <v>4986113.92</v>
      </c>
      <c r="L26" s="56">
        <v>4009133</v>
      </c>
      <c r="M26" s="56">
        <v>833953.34</v>
      </c>
      <c r="N26" s="55"/>
      <c r="O26" s="55" t="s">
        <v>70</v>
      </c>
      <c r="P26" s="52"/>
    </row>
    <row r="27" spans="1:16" s="57" customFormat="1" ht="15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s="1" customFormat="1" ht="21">
      <c r="B28" s="2" t="s">
        <v>0</v>
      </c>
      <c r="C28" s="3">
        <v>17.3</v>
      </c>
      <c r="D28" s="2" t="s">
        <v>71</v>
      </c>
      <c r="P28" s="4"/>
    </row>
    <row r="29" spans="2:4" s="5" customFormat="1" ht="21">
      <c r="B29" s="6" t="s">
        <v>2</v>
      </c>
      <c r="C29" s="3">
        <v>17.3</v>
      </c>
      <c r="D29" s="6" t="s">
        <v>3</v>
      </c>
    </row>
    <row r="30" spans="4:16" s="7" customFormat="1" ht="20.25" customHeight="1">
      <c r="D30" s="8" t="s">
        <v>72</v>
      </c>
      <c r="E30" s="8"/>
      <c r="F30" s="8"/>
      <c r="G30" s="8"/>
      <c r="P30" s="9"/>
    </row>
    <row r="31" spans="1:16" s="7" customFormat="1" ht="18.75" customHeight="1">
      <c r="A31" s="10" t="s">
        <v>5</v>
      </c>
      <c r="B31" s="11"/>
      <c r="C31" s="11"/>
      <c r="D31" s="12"/>
      <c r="E31" s="13" t="s">
        <v>6</v>
      </c>
      <c r="F31" s="10"/>
      <c r="G31" s="10"/>
      <c r="H31" s="10"/>
      <c r="I31" s="10"/>
      <c r="J31" s="14"/>
      <c r="K31" s="15" t="s">
        <v>7</v>
      </c>
      <c r="L31" s="16"/>
      <c r="M31" s="16"/>
      <c r="N31" s="17" t="s">
        <v>8</v>
      </c>
      <c r="O31" s="18"/>
      <c r="P31" s="9"/>
    </row>
    <row r="32" spans="1:16" s="7" customFormat="1" ht="16.5" customHeight="1">
      <c r="A32" s="19"/>
      <c r="B32" s="19"/>
      <c r="C32" s="19"/>
      <c r="D32" s="20"/>
      <c r="E32" s="21" t="s">
        <v>9</v>
      </c>
      <c r="F32" s="22"/>
      <c r="G32" s="22"/>
      <c r="H32" s="22"/>
      <c r="I32" s="22"/>
      <c r="J32" s="23"/>
      <c r="K32" s="24" t="s">
        <v>10</v>
      </c>
      <c r="L32" s="25"/>
      <c r="M32" s="26"/>
      <c r="N32" s="27"/>
      <c r="O32" s="28"/>
      <c r="P32" s="9"/>
    </row>
    <row r="33" spans="1:16" s="7" customFormat="1" ht="18.75" customHeight="1">
      <c r="A33" s="19"/>
      <c r="B33" s="19"/>
      <c r="C33" s="19"/>
      <c r="D33" s="20"/>
      <c r="E33" s="29"/>
      <c r="F33" s="29"/>
      <c r="G33" s="29"/>
      <c r="H33" s="29"/>
      <c r="I33" s="30"/>
      <c r="J33" s="31"/>
      <c r="K33" s="31"/>
      <c r="L33" s="31" t="s">
        <v>7</v>
      </c>
      <c r="M33" s="31" t="s">
        <v>7</v>
      </c>
      <c r="N33" s="32" t="s">
        <v>11</v>
      </c>
      <c r="O33" s="33"/>
      <c r="P33" s="34"/>
    </row>
    <row r="34" spans="1:16" s="7" customFormat="1" ht="18.75" customHeight="1">
      <c r="A34" s="19"/>
      <c r="B34" s="19"/>
      <c r="C34" s="19"/>
      <c r="D34" s="20"/>
      <c r="E34" s="29" t="s">
        <v>12</v>
      </c>
      <c r="F34" s="29" t="s">
        <v>13</v>
      </c>
      <c r="G34" s="29" t="s">
        <v>14</v>
      </c>
      <c r="H34" s="29" t="s">
        <v>15</v>
      </c>
      <c r="I34" s="29" t="s">
        <v>16</v>
      </c>
      <c r="J34" s="31" t="s">
        <v>17</v>
      </c>
      <c r="K34" s="31" t="s">
        <v>18</v>
      </c>
      <c r="L34" s="31" t="s">
        <v>19</v>
      </c>
      <c r="M34" s="31" t="s">
        <v>20</v>
      </c>
      <c r="N34" s="32" t="s">
        <v>21</v>
      </c>
      <c r="O34" s="33"/>
      <c r="P34" s="34"/>
    </row>
    <row r="35" spans="1:16" s="7" customFormat="1" ht="18.75" customHeight="1">
      <c r="A35" s="19"/>
      <c r="B35" s="19"/>
      <c r="C35" s="19"/>
      <c r="D35" s="20"/>
      <c r="E35" s="29" t="s">
        <v>22</v>
      </c>
      <c r="F35" s="29" t="s">
        <v>23</v>
      </c>
      <c r="G35" s="29" t="s">
        <v>24</v>
      </c>
      <c r="H35" s="29" t="s">
        <v>25</v>
      </c>
      <c r="I35" s="29" t="s">
        <v>26</v>
      </c>
      <c r="J35" s="31" t="s">
        <v>27</v>
      </c>
      <c r="K35" s="31" t="s">
        <v>28</v>
      </c>
      <c r="L35" s="31" t="s">
        <v>29</v>
      </c>
      <c r="M35" s="31" t="s">
        <v>30</v>
      </c>
      <c r="N35" s="32" t="s">
        <v>31</v>
      </c>
      <c r="O35" s="33"/>
      <c r="P35" s="34"/>
    </row>
    <row r="36" spans="1:16" s="7" customFormat="1" ht="18.75" customHeight="1">
      <c r="A36" s="35"/>
      <c r="B36" s="35"/>
      <c r="C36" s="35"/>
      <c r="D36" s="36"/>
      <c r="E36" s="37" t="s">
        <v>32</v>
      </c>
      <c r="F36" s="37" t="s">
        <v>33</v>
      </c>
      <c r="G36" s="37"/>
      <c r="H36" s="37" t="s">
        <v>34</v>
      </c>
      <c r="I36" s="37"/>
      <c r="J36" s="37"/>
      <c r="K36" s="37" t="s">
        <v>10</v>
      </c>
      <c r="L36" s="38" t="s">
        <v>35</v>
      </c>
      <c r="M36" s="37" t="s">
        <v>36</v>
      </c>
      <c r="N36" s="39"/>
      <c r="O36" s="40"/>
      <c r="P36" s="9"/>
    </row>
    <row r="37" spans="1:15" s="65" customFormat="1" ht="16.5" customHeight="1">
      <c r="A37" s="58"/>
      <c r="B37" s="59" t="s">
        <v>73</v>
      </c>
      <c r="C37" s="60"/>
      <c r="D37" s="61"/>
      <c r="E37" s="62">
        <v>5827795.66</v>
      </c>
      <c r="F37" s="62">
        <v>72251</v>
      </c>
      <c r="G37" s="62">
        <v>8117.44</v>
      </c>
      <c r="H37" s="63">
        <f>'[1]รายรับ'!$AL$99</f>
        <v>0</v>
      </c>
      <c r="I37" s="62">
        <v>274946</v>
      </c>
      <c r="J37" s="62">
        <v>5924632</v>
      </c>
      <c r="K37" s="62">
        <v>3593994.95</v>
      </c>
      <c r="L37" s="62">
        <v>1452772</v>
      </c>
      <c r="M37" s="62">
        <v>813285.92</v>
      </c>
      <c r="N37" s="64"/>
      <c r="O37" s="59" t="s">
        <v>74</v>
      </c>
    </row>
    <row r="38" spans="1:15" s="65" customFormat="1" ht="16.5" customHeight="1">
      <c r="A38" s="66"/>
      <c r="B38" s="66" t="s">
        <v>75</v>
      </c>
      <c r="C38" s="66"/>
      <c r="D38" s="67"/>
      <c r="E38" s="68">
        <v>5859869.4</v>
      </c>
      <c r="F38" s="63">
        <v>66754</v>
      </c>
      <c r="G38" s="63">
        <v>9092.24</v>
      </c>
      <c r="H38" s="63">
        <f>'[1]รายรับ'!$AL$99</f>
        <v>0</v>
      </c>
      <c r="I38" s="63">
        <v>30180</v>
      </c>
      <c r="J38" s="63">
        <v>4789171</v>
      </c>
      <c r="K38" s="63">
        <v>3745878.79</v>
      </c>
      <c r="L38" s="63">
        <v>2412400</v>
      </c>
      <c r="M38" s="63">
        <v>338698.5</v>
      </c>
      <c r="N38" s="64"/>
      <c r="O38" s="66" t="s">
        <v>76</v>
      </c>
    </row>
    <row r="39" spans="1:15" s="65" customFormat="1" ht="16.5" customHeight="1">
      <c r="A39" s="66"/>
      <c r="B39" s="66" t="s">
        <v>77</v>
      </c>
      <c r="C39" s="66"/>
      <c r="D39" s="67"/>
      <c r="E39" s="63">
        <v>5832593.65</v>
      </c>
      <c r="F39" s="63">
        <v>117245</v>
      </c>
      <c r="G39" s="63">
        <v>5799.32</v>
      </c>
      <c r="H39" s="63">
        <f>'[1]รายรับ'!$AM$99</f>
        <v>0</v>
      </c>
      <c r="I39" s="63">
        <v>23000</v>
      </c>
      <c r="J39" s="63">
        <v>5935302</v>
      </c>
      <c r="K39" s="63">
        <v>2965644.4</v>
      </c>
      <c r="L39" s="63">
        <v>429645</v>
      </c>
      <c r="M39" s="63">
        <v>436119.69</v>
      </c>
      <c r="N39" s="64"/>
      <c r="O39" s="66" t="s">
        <v>78</v>
      </c>
    </row>
    <row r="40" spans="1:15" s="65" customFormat="1" ht="16.5" customHeight="1">
      <c r="A40" s="66"/>
      <c r="B40" s="66" t="s">
        <v>79</v>
      </c>
      <c r="C40" s="66"/>
      <c r="D40" s="67"/>
      <c r="E40" s="63">
        <v>6117236.43</v>
      </c>
      <c r="F40" s="63">
        <v>72989</v>
      </c>
      <c r="G40" s="63">
        <v>11615.72</v>
      </c>
      <c r="H40" s="63">
        <f>'[1]รายรับ'!$AN$99</f>
        <v>0</v>
      </c>
      <c r="I40" s="63">
        <v>132476</v>
      </c>
      <c r="J40" s="63">
        <v>6043427.41</v>
      </c>
      <c r="K40" s="63">
        <v>5696726.13</v>
      </c>
      <c r="L40" s="63">
        <v>1985275</v>
      </c>
      <c r="M40" s="63">
        <v>446954.11</v>
      </c>
      <c r="N40" s="64"/>
      <c r="O40" s="66" t="s">
        <v>80</v>
      </c>
    </row>
    <row r="41" spans="1:15" s="65" customFormat="1" ht="16.5" customHeight="1">
      <c r="A41" s="66"/>
      <c r="B41" s="66" t="s">
        <v>81</v>
      </c>
      <c r="C41" s="66"/>
      <c r="D41" s="67"/>
      <c r="E41" s="63">
        <v>6682213.45</v>
      </c>
      <c r="F41" s="63">
        <v>161914</v>
      </c>
      <c r="G41" s="63">
        <v>10604.64</v>
      </c>
      <c r="H41" s="63">
        <f>'[1]รายรับ'!$AO$99</f>
        <v>0</v>
      </c>
      <c r="I41" s="63">
        <v>105356</v>
      </c>
      <c r="J41" s="63">
        <v>9652151</v>
      </c>
      <c r="K41" s="63">
        <v>5016621.22</v>
      </c>
      <c r="L41" s="63">
        <v>2684424</v>
      </c>
      <c r="M41" s="63">
        <v>334919</v>
      </c>
      <c r="N41" s="64"/>
      <c r="O41" s="66" t="s">
        <v>82</v>
      </c>
    </row>
    <row r="42" spans="1:15" s="73" customFormat="1" ht="16.5" customHeight="1">
      <c r="A42" s="69" t="s">
        <v>83</v>
      </c>
      <c r="B42" s="69"/>
      <c r="C42" s="69"/>
      <c r="D42" s="70"/>
      <c r="E42" s="71">
        <f aca="true" t="shared" si="3" ref="E42:M42">SUM(E43:E52)</f>
        <v>74118194.92999999</v>
      </c>
      <c r="F42" s="71">
        <f t="shared" si="3"/>
        <v>704951.48</v>
      </c>
      <c r="G42" s="71">
        <f t="shared" si="3"/>
        <v>175357.62</v>
      </c>
      <c r="H42" s="71">
        <f t="shared" si="3"/>
        <v>0</v>
      </c>
      <c r="I42" s="71">
        <f t="shared" si="3"/>
        <v>1197727.9</v>
      </c>
      <c r="J42" s="71">
        <f t="shared" si="3"/>
        <v>68503513.73</v>
      </c>
      <c r="K42" s="71">
        <f t="shared" si="3"/>
        <v>44788247.85000001</v>
      </c>
      <c r="L42" s="71">
        <f t="shared" si="3"/>
        <v>32571399</v>
      </c>
      <c r="M42" s="71">
        <f t="shared" si="3"/>
        <v>3563856.53</v>
      </c>
      <c r="N42" s="72"/>
      <c r="O42" s="69" t="s">
        <v>84</v>
      </c>
    </row>
    <row r="43" spans="1:15" s="65" customFormat="1" ht="16.5" customHeight="1">
      <c r="A43" s="66"/>
      <c r="B43" s="66" t="s">
        <v>85</v>
      </c>
      <c r="C43" s="66"/>
      <c r="D43" s="67"/>
      <c r="E43" s="63">
        <v>6653571.21</v>
      </c>
      <c r="F43" s="63" t="s">
        <v>86</v>
      </c>
      <c r="G43" s="63">
        <v>16020.32</v>
      </c>
      <c r="H43" s="63">
        <f>'[1]รายรับ'!$AP$99</f>
        <v>0</v>
      </c>
      <c r="I43" s="63">
        <v>158063</v>
      </c>
      <c r="J43" s="63">
        <v>4912075</v>
      </c>
      <c r="K43" s="63">
        <v>4104152.35</v>
      </c>
      <c r="L43" s="63">
        <v>2658700</v>
      </c>
      <c r="M43" s="63">
        <v>433059</v>
      </c>
      <c r="N43" s="64"/>
      <c r="O43" s="66" t="s">
        <v>87</v>
      </c>
    </row>
    <row r="44" spans="1:15" s="65" customFormat="1" ht="16.5" customHeight="1">
      <c r="A44" s="66"/>
      <c r="B44" s="66" t="s">
        <v>88</v>
      </c>
      <c r="C44" s="66"/>
      <c r="D44" s="67"/>
      <c r="E44" s="63">
        <v>6893247.88</v>
      </c>
      <c r="F44" s="63">
        <v>839</v>
      </c>
      <c r="G44" s="63">
        <v>18044.11</v>
      </c>
      <c r="H44" s="63">
        <f>'[1]รายรับ'!$AQ$99</f>
        <v>0</v>
      </c>
      <c r="I44" s="63">
        <v>88110</v>
      </c>
      <c r="J44" s="63">
        <v>7947013.85</v>
      </c>
      <c r="K44" s="63">
        <v>5678594.96</v>
      </c>
      <c r="L44" s="63">
        <v>855503</v>
      </c>
      <c r="M44" s="63">
        <v>45519.92</v>
      </c>
      <c r="N44" s="64"/>
      <c r="O44" s="66" t="s">
        <v>89</v>
      </c>
    </row>
    <row r="45" spans="1:15" s="65" customFormat="1" ht="16.5" customHeight="1">
      <c r="A45" s="66"/>
      <c r="B45" s="66" t="s">
        <v>90</v>
      </c>
      <c r="C45" s="66"/>
      <c r="D45" s="67"/>
      <c r="E45" s="63">
        <v>7957516.56</v>
      </c>
      <c r="F45" s="63">
        <v>129543</v>
      </c>
      <c r="G45" s="63">
        <v>17061.06</v>
      </c>
      <c r="H45" s="63">
        <f>'[1]รายรับ'!$AR$99</f>
        <v>0</v>
      </c>
      <c r="I45" s="63">
        <v>149500</v>
      </c>
      <c r="J45" s="63">
        <v>10665561</v>
      </c>
      <c r="K45" s="63">
        <v>5141276.03</v>
      </c>
      <c r="L45" s="63">
        <v>5031333</v>
      </c>
      <c r="M45" s="63">
        <v>1160178.64</v>
      </c>
      <c r="N45" s="64"/>
      <c r="O45" s="66" t="s">
        <v>91</v>
      </c>
    </row>
    <row r="46" spans="1:15" s="65" customFormat="1" ht="16.5" customHeight="1">
      <c r="A46" s="66"/>
      <c r="B46" s="66" t="s">
        <v>92</v>
      </c>
      <c r="C46" s="66"/>
      <c r="D46" s="67"/>
      <c r="E46" s="63">
        <v>7131134.2</v>
      </c>
      <c r="F46" s="63">
        <v>4527.42</v>
      </c>
      <c r="G46" s="63">
        <v>13577.47</v>
      </c>
      <c r="H46" s="63">
        <f>'[1]รายรับ'!$AS$99</f>
        <v>0</v>
      </c>
      <c r="I46" s="63">
        <v>87141.6</v>
      </c>
      <c r="J46" s="63">
        <v>3954057</v>
      </c>
      <c r="K46" s="63">
        <v>3271341.44</v>
      </c>
      <c r="L46" s="63">
        <v>4446730</v>
      </c>
      <c r="M46" s="63">
        <v>173491.5</v>
      </c>
      <c r="N46" s="64"/>
      <c r="O46" s="66" t="s">
        <v>93</v>
      </c>
    </row>
    <row r="47" spans="1:16" s="30" customFormat="1" ht="16.5" customHeight="1">
      <c r="A47" s="66"/>
      <c r="B47" s="66" t="s">
        <v>94</v>
      </c>
      <c r="C47" s="66"/>
      <c r="D47" s="67"/>
      <c r="E47" s="63">
        <v>7143718.36</v>
      </c>
      <c r="F47" s="63">
        <v>102852.22</v>
      </c>
      <c r="G47" s="63">
        <v>15993.38</v>
      </c>
      <c r="H47" s="63">
        <f>'[1]รายรับ'!$AT$99</f>
        <v>0</v>
      </c>
      <c r="I47" s="63">
        <v>85948</v>
      </c>
      <c r="J47" s="63">
        <v>6809538</v>
      </c>
      <c r="K47" s="63">
        <v>3894967.36</v>
      </c>
      <c r="L47" s="63">
        <v>1978000</v>
      </c>
      <c r="M47" s="63">
        <v>253123</v>
      </c>
      <c r="N47" s="66"/>
      <c r="O47" s="66" t="s">
        <v>95</v>
      </c>
      <c r="P47" s="65"/>
    </row>
    <row r="48" spans="1:16" s="30" customFormat="1" ht="16.5" customHeight="1">
      <c r="A48" s="66"/>
      <c r="B48" s="66" t="s">
        <v>96</v>
      </c>
      <c r="C48" s="66"/>
      <c r="D48" s="67"/>
      <c r="E48" s="63">
        <v>7401945.73</v>
      </c>
      <c r="F48" s="63">
        <v>24775</v>
      </c>
      <c r="G48" s="63">
        <v>11646.5</v>
      </c>
      <c r="H48" s="63">
        <f>'[1]รายรับ'!$AU$99</f>
        <v>0</v>
      </c>
      <c r="I48" s="63">
        <v>118488</v>
      </c>
      <c r="J48" s="63">
        <v>5070133</v>
      </c>
      <c r="K48" s="63">
        <v>4719417.09</v>
      </c>
      <c r="L48" s="63">
        <v>3277800</v>
      </c>
      <c r="M48" s="63">
        <v>493167.82</v>
      </c>
      <c r="N48" s="66"/>
      <c r="O48" s="66" t="s">
        <v>97</v>
      </c>
      <c r="P48" s="65"/>
    </row>
    <row r="49" spans="1:16" s="30" customFormat="1" ht="16.5" customHeight="1">
      <c r="A49" s="66"/>
      <c r="B49" s="66" t="s">
        <v>98</v>
      </c>
      <c r="C49" s="66"/>
      <c r="D49" s="67"/>
      <c r="E49" s="63">
        <v>8417143.05</v>
      </c>
      <c r="F49" s="63">
        <v>90486</v>
      </c>
      <c r="G49" s="63">
        <v>16679.18</v>
      </c>
      <c r="H49" s="63">
        <f>'[1]รายรับ'!$AV$99</f>
        <v>0</v>
      </c>
      <c r="I49" s="63">
        <v>114256.4</v>
      </c>
      <c r="J49" s="63">
        <v>4669932</v>
      </c>
      <c r="K49" s="63">
        <v>3998094.59</v>
      </c>
      <c r="L49" s="63">
        <v>4217642</v>
      </c>
      <c r="M49" s="63">
        <v>172426.76</v>
      </c>
      <c r="N49" s="66"/>
      <c r="O49" s="66" t="s">
        <v>99</v>
      </c>
      <c r="P49" s="65"/>
    </row>
    <row r="50" spans="1:16" s="30" customFormat="1" ht="16.5" customHeight="1">
      <c r="A50" s="66"/>
      <c r="B50" s="66" t="s">
        <v>100</v>
      </c>
      <c r="C50" s="66"/>
      <c r="D50" s="67"/>
      <c r="E50" s="63">
        <v>6211842.9</v>
      </c>
      <c r="F50" s="63">
        <v>22923</v>
      </c>
      <c r="G50" s="63">
        <v>20424.07</v>
      </c>
      <c r="H50" s="63">
        <f>'[1]รายรับ'!$AW$99</f>
        <v>0</v>
      </c>
      <c r="I50" s="63">
        <v>97500</v>
      </c>
      <c r="J50" s="63">
        <v>7789637.31</v>
      </c>
      <c r="K50" s="63">
        <v>3162470.57</v>
      </c>
      <c r="L50" s="63">
        <v>3764146</v>
      </c>
      <c r="M50" s="63">
        <v>200401.6</v>
      </c>
      <c r="N50" s="66"/>
      <c r="O50" s="66" t="s">
        <v>101</v>
      </c>
      <c r="P50" s="65"/>
    </row>
    <row r="51" spans="1:16" s="30" customFormat="1" ht="16.5" customHeight="1">
      <c r="A51" s="66"/>
      <c r="B51" s="66" t="s">
        <v>102</v>
      </c>
      <c r="C51" s="66"/>
      <c r="D51" s="67"/>
      <c r="E51" s="63">
        <v>7979539.36</v>
      </c>
      <c r="F51" s="63">
        <v>289374.84</v>
      </c>
      <c r="G51" s="63">
        <v>35118.42</v>
      </c>
      <c r="H51" s="63">
        <f>'[1]รายรับ'!$AX$99</f>
        <v>0</v>
      </c>
      <c r="I51" s="63">
        <v>127920.9</v>
      </c>
      <c r="J51" s="63">
        <v>10336156.57</v>
      </c>
      <c r="K51" s="63">
        <v>6175722.48</v>
      </c>
      <c r="L51" s="63">
        <v>435600</v>
      </c>
      <c r="M51" s="63">
        <v>299717</v>
      </c>
      <c r="N51" s="66"/>
      <c r="O51" s="66" t="s">
        <v>103</v>
      </c>
      <c r="P51" s="65"/>
    </row>
    <row r="52" spans="1:16" s="30" customFormat="1" ht="16.5" customHeight="1">
      <c r="A52" s="66"/>
      <c r="B52" s="66" t="s">
        <v>104</v>
      </c>
      <c r="C52" s="66"/>
      <c r="D52" s="67"/>
      <c r="E52" s="63">
        <v>8328535.68</v>
      </c>
      <c r="F52" s="63">
        <v>39631</v>
      </c>
      <c r="G52" s="63">
        <v>10793.11</v>
      </c>
      <c r="H52" s="63">
        <f>'[1]รายรับ'!$AY$99</f>
        <v>0</v>
      </c>
      <c r="I52" s="63">
        <v>170800</v>
      </c>
      <c r="J52" s="63">
        <v>6349410</v>
      </c>
      <c r="K52" s="63">
        <v>4642210.98</v>
      </c>
      <c r="L52" s="63">
        <v>5905945</v>
      </c>
      <c r="M52" s="63">
        <v>332771.29</v>
      </c>
      <c r="N52" s="66"/>
      <c r="O52" s="66" t="s">
        <v>105</v>
      </c>
      <c r="P52" s="65"/>
    </row>
    <row r="53" spans="1:16" s="30" customFormat="1" ht="16.5" customHeight="1">
      <c r="A53" s="74"/>
      <c r="B53" s="74"/>
      <c r="C53" s="74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4"/>
      <c r="O53" s="74"/>
      <c r="P53" s="65"/>
    </row>
    <row r="54" spans="1:15" ht="21" customHeight="1">
      <c r="A54" s="77"/>
      <c r="B54" s="77"/>
      <c r="C54" s="77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7"/>
      <c r="O54" s="77"/>
    </row>
    <row r="55" spans="2:16" s="1" customFormat="1" ht="21">
      <c r="B55" s="2" t="s">
        <v>0</v>
      </c>
      <c r="C55" s="3">
        <v>17.3</v>
      </c>
      <c r="D55" s="2" t="s">
        <v>71</v>
      </c>
      <c r="N55" s="2"/>
      <c r="O55" s="2"/>
      <c r="P55" s="4"/>
    </row>
    <row r="56" spans="2:15" s="5" customFormat="1" ht="21">
      <c r="B56" s="6" t="s">
        <v>2</v>
      </c>
      <c r="C56" s="3">
        <v>17.3</v>
      </c>
      <c r="D56" s="6" t="s">
        <v>3</v>
      </c>
      <c r="N56" s="6"/>
      <c r="O56" s="6"/>
    </row>
    <row r="57" spans="4:16" s="7" customFormat="1" ht="20.25" customHeight="1">
      <c r="D57" s="8" t="s">
        <v>72</v>
      </c>
      <c r="E57" s="8"/>
      <c r="F57" s="8"/>
      <c r="G57" s="8"/>
      <c r="N57" s="80"/>
      <c r="O57" s="80"/>
      <c r="P57" s="9"/>
    </row>
    <row r="58" spans="1:16" s="7" customFormat="1" ht="15.75" customHeight="1">
      <c r="A58" s="81" t="s">
        <v>5</v>
      </c>
      <c r="B58" s="82"/>
      <c r="C58" s="82"/>
      <c r="D58" s="83"/>
      <c r="E58" s="13" t="s">
        <v>6</v>
      </c>
      <c r="F58" s="10"/>
      <c r="G58" s="10"/>
      <c r="H58" s="10"/>
      <c r="I58" s="10"/>
      <c r="J58" s="14"/>
      <c r="K58" s="15" t="s">
        <v>7</v>
      </c>
      <c r="L58" s="16"/>
      <c r="M58" s="16"/>
      <c r="N58" s="84" t="s">
        <v>8</v>
      </c>
      <c r="O58" s="85"/>
      <c r="P58" s="9"/>
    </row>
    <row r="59" spans="1:16" s="7" customFormat="1" ht="15.75" customHeight="1">
      <c r="A59" s="86"/>
      <c r="B59" s="86"/>
      <c r="C59" s="86"/>
      <c r="D59" s="87"/>
      <c r="E59" s="21" t="s">
        <v>9</v>
      </c>
      <c r="F59" s="22"/>
      <c r="G59" s="22"/>
      <c r="H59" s="22"/>
      <c r="I59" s="22"/>
      <c r="J59" s="23"/>
      <c r="K59" s="24" t="s">
        <v>10</v>
      </c>
      <c r="L59" s="25"/>
      <c r="M59" s="26"/>
      <c r="N59" s="88"/>
      <c r="O59" s="89"/>
      <c r="P59" s="9"/>
    </row>
    <row r="60" spans="1:16" s="7" customFormat="1" ht="15.75" customHeight="1">
      <c r="A60" s="86"/>
      <c r="B60" s="86"/>
      <c r="C60" s="86"/>
      <c r="D60" s="87"/>
      <c r="E60" s="29"/>
      <c r="F60" s="29"/>
      <c r="G60" s="29"/>
      <c r="H60" s="29"/>
      <c r="I60" s="65"/>
      <c r="J60" s="31"/>
      <c r="K60" s="31"/>
      <c r="L60" s="31" t="s">
        <v>7</v>
      </c>
      <c r="M60" s="31" t="s">
        <v>7</v>
      </c>
      <c r="N60" s="90" t="s">
        <v>11</v>
      </c>
      <c r="O60" s="91"/>
      <c r="P60" s="34"/>
    </row>
    <row r="61" spans="1:16" s="7" customFormat="1" ht="15.75" customHeight="1">
      <c r="A61" s="86"/>
      <c r="B61" s="86"/>
      <c r="C61" s="86"/>
      <c r="D61" s="87"/>
      <c r="E61" s="29" t="s">
        <v>12</v>
      </c>
      <c r="F61" s="29" t="s">
        <v>13</v>
      </c>
      <c r="G61" s="29" t="s">
        <v>14</v>
      </c>
      <c r="H61" s="29" t="s">
        <v>15</v>
      </c>
      <c r="I61" s="29" t="s">
        <v>16</v>
      </c>
      <c r="J61" s="31" t="s">
        <v>17</v>
      </c>
      <c r="K61" s="31" t="s">
        <v>18</v>
      </c>
      <c r="L61" s="31" t="s">
        <v>19</v>
      </c>
      <c r="M61" s="31" t="s">
        <v>20</v>
      </c>
      <c r="N61" s="90" t="s">
        <v>21</v>
      </c>
      <c r="O61" s="91"/>
      <c r="P61" s="34"/>
    </row>
    <row r="62" spans="1:16" s="7" customFormat="1" ht="15.75" customHeight="1">
      <c r="A62" s="86"/>
      <c r="B62" s="86"/>
      <c r="C62" s="86"/>
      <c r="D62" s="87"/>
      <c r="E62" s="29" t="s">
        <v>22</v>
      </c>
      <c r="F62" s="29" t="s">
        <v>23</v>
      </c>
      <c r="G62" s="29" t="s">
        <v>24</v>
      </c>
      <c r="H62" s="29" t="s">
        <v>25</v>
      </c>
      <c r="I62" s="29" t="s">
        <v>26</v>
      </c>
      <c r="J62" s="31" t="s">
        <v>27</v>
      </c>
      <c r="K62" s="31" t="s">
        <v>28</v>
      </c>
      <c r="L62" s="31" t="s">
        <v>29</v>
      </c>
      <c r="M62" s="31" t="s">
        <v>30</v>
      </c>
      <c r="N62" s="90" t="s">
        <v>31</v>
      </c>
      <c r="O62" s="91"/>
      <c r="P62" s="34"/>
    </row>
    <row r="63" spans="1:15" s="9" customFormat="1" ht="15.75" customHeight="1">
      <c r="A63" s="92"/>
      <c r="B63" s="92"/>
      <c r="C63" s="92"/>
      <c r="D63" s="93"/>
      <c r="E63" s="37" t="s">
        <v>32</v>
      </c>
      <c r="F63" s="37" t="s">
        <v>33</v>
      </c>
      <c r="G63" s="37"/>
      <c r="H63" s="37" t="s">
        <v>34</v>
      </c>
      <c r="I63" s="37"/>
      <c r="J63" s="37"/>
      <c r="K63" s="37" t="s">
        <v>10</v>
      </c>
      <c r="L63" s="38" t="s">
        <v>35</v>
      </c>
      <c r="M63" s="37" t="s">
        <v>36</v>
      </c>
      <c r="N63" s="94"/>
      <c r="O63" s="95"/>
    </row>
    <row r="64" spans="1:15" s="73" customFormat="1" ht="16.5" customHeight="1">
      <c r="A64" s="96" t="s">
        <v>106</v>
      </c>
      <c r="B64" s="96"/>
      <c r="C64" s="97"/>
      <c r="D64" s="98"/>
      <c r="E64" s="99">
        <f aca="true" t="shared" si="4" ref="E64:M64">SUM(E65:E69)</f>
        <v>26934612.72</v>
      </c>
      <c r="F64" s="99">
        <f t="shared" si="4"/>
        <v>68866</v>
      </c>
      <c r="G64" s="99">
        <f t="shared" si="4"/>
        <v>39498.57</v>
      </c>
      <c r="H64" s="99">
        <f t="shared" si="4"/>
        <v>1998389</v>
      </c>
      <c r="I64" s="99">
        <f t="shared" si="4"/>
        <v>382150</v>
      </c>
      <c r="J64" s="99">
        <f t="shared" si="4"/>
        <v>30451503</v>
      </c>
      <c r="K64" s="99">
        <f t="shared" si="4"/>
        <v>19999666.25</v>
      </c>
      <c r="L64" s="99">
        <f t="shared" si="4"/>
        <v>6387116.5</v>
      </c>
      <c r="M64" s="99">
        <f t="shared" si="4"/>
        <v>1832233.31</v>
      </c>
      <c r="N64" s="69"/>
      <c r="O64" s="69" t="s">
        <v>107</v>
      </c>
    </row>
    <row r="65" spans="1:15" s="65" customFormat="1" ht="16.5" customHeight="1">
      <c r="A65" s="69"/>
      <c r="B65" s="100" t="s">
        <v>108</v>
      </c>
      <c r="C65" s="97"/>
      <c r="D65" s="98"/>
      <c r="E65" s="101">
        <v>5538102.17</v>
      </c>
      <c r="F65" s="101" t="s">
        <v>109</v>
      </c>
      <c r="G65" s="101">
        <v>7537.44</v>
      </c>
      <c r="H65" s="101">
        <v>1998389</v>
      </c>
      <c r="I65" s="101">
        <v>51200</v>
      </c>
      <c r="J65" s="101">
        <v>3659049</v>
      </c>
      <c r="K65" s="101">
        <v>5669222.13</v>
      </c>
      <c r="L65" s="101">
        <v>1185440</v>
      </c>
      <c r="M65" s="101">
        <v>593979.83</v>
      </c>
      <c r="N65" s="66"/>
      <c r="O65" s="66" t="s">
        <v>110</v>
      </c>
    </row>
    <row r="66" spans="1:15" s="65" customFormat="1" ht="16.5" customHeight="1">
      <c r="A66" s="69"/>
      <c r="B66" s="100" t="s">
        <v>111</v>
      </c>
      <c r="C66" s="97"/>
      <c r="D66" s="98"/>
      <c r="E66" s="101">
        <v>6115756.15</v>
      </c>
      <c r="F66" s="101">
        <v>20242</v>
      </c>
      <c r="G66" s="101">
        <v>7519.09</v>
      </c>
      <c r="H66" s="101" t="s">
        <v>112</v>
      </c>
      <c r="I66" s="101">
        <v>51900</v>
      </c>
      <c r="J66" s="101">
        <v>4543350</v>
      </c>
      <c r="K66" s="101">
        <v>4878533.36</v>
      </c>
      <c r="L66" s="101">
        <v>1351917.5</v>
      </c>
      <c r="M66" s="101">
        <v>249318.93</v>
      </c>
      <c r="N66" s="66"/>
      <c r="O66" s="66" t="s">
        <v>113</v>
      </c>
    </row>
    <row r="67" spans="1:15" s="65" customFormat="1" ht="16.5" customHeight="1">
      <c r="A67" s="69"/>
      <c r="B67" s="100" t="s">
        <v>114</v>
      </c>
      <c r="C67" s="97"/>
      <c r="D67" s="98"/>
      <c r="E67" s="101" t="s">
        <v>115</v>
      </c>
      <c r="F67" s="101" t="s">
        <v>109</v>
      </c>
      <c r="G67" s="101" t="s">
        <v>109</v>
      </c>
      <c r="H67" s="101" t="s">
        <v>112</v>
      </c>
      <c r="I67" s="101" t="s">
        <v>109</v>
      </c>
      <c r="J67" s="101" t="s">
        <v>116</v>
      </c>
      <c r="K67" s="101" t="s">
        <v>117</v>
      </c>
      <c r="L67" s="101" t="s">
        <v>117</v>
      </c>
      <c r="M67" s="101" t="s">
        <v>118</v>
      </c>
      <c r="N67" s="66"/>
      <c r="O67" s="66" t="s">
        <v>119</v>
      </c>
    </row>
    <row r="68" spans="1:15" s="65" customFormat="1" ht="16.5" customHeight="1">
      <c r="A68" s="66"/>
      <c r="B68" s="100" t="s">
        <v>120</v>
      </c>
      <c r="D68" s="102"/>
      <c r="E68" s="101">
        <v>6670525.8</v>
      </c>
      <c r="F68" s="101">
        <v>2764</v>
      </c>
      <c r="G68" s="101">
        <v>11704.82</v>
      </c>
      <c r="H68" s="101" t="s">
        <v>112</v>
      </c>
      <c r="I68" s="101">
        <v>244050</v>
      </c>
      <c r="J68" s="101">
        <v>15289578</v>
      </c>
      <c r="K68" s="101">
        <v>5632293.07</v>
      </c>
      <c r="L68" s="101">
        <v>1065690</v>
      </c>
      <c r="M68" s="101">
        <v>501268.5</v>
      </c>
      <c r="N68" s="66"/>
      <c r="O68" s="66" t="s">
        <v>121</v>
      </c>
    </row>
    <row r="69" spans="1:15" s="65" customFormat="1" ht="16.5" customHeight="1">
      <c r="A69" s="66"/>
      <c r="B69" s="100" t="s">
        <v>122</v>
      </c>
      <c r="D69" s="102"/>
      <c r="E69" s="101">
        <v>8610228.6</v>
      </c>
      <c r="F69" s="101">
        <v>45860</v>
      </c>
      <c r="G69" s="101">
        <v>12737.22</v>
      </c>
      <c r="H69" s="101" t="s">
        <v>112</v>
      </c>
      <c r="I69" s="101">
        <v>35000</v>
      </c>
      <c r="J69" s="101">
        <v>6959526</v>
      </c>
      <c r="K69" s="101">
        <v>3819617.69</v>
      </c>
      <c r="L69" s="101">
        <v>2784069</v>
      </c>
      <c r="M69" s="101">
        <v>487666.05</v>
      </c>
      <c r="N69" s="66"/>
      <c r="O69" s="66" t="s">
        <v>123</v>
      </c>
    </row>
    <row r="70" spans="1:15" s="73" customFormat="1" ht="16.5" customHeight="1">
      <c r="A70" s="96" t="s">
        <v>124</v>
      </c>
      <c r="B70" s="96"/>
      <c r="C70" s="97"/>
      <c r="D70" s="98"/>
      <c r="E70" s="103">
        <f aca="true" t="shared" si="5" ref="E70:M70">SUM(E71:E76)</f>
        <v>40114062.089999996</v>
      </c>
      <c r="F70" s="103">
        <f t="shared" si="5"/>
        <v>1252592.48</v>
      </c>
      <c r="G70" s="103">
        <f t="shared" si="5"/>
        <v>641130.33</v>
      </c>
      <c r="H70" s="103">
        <f t="shared" si="5"/>
        <v>615195</v>
      </c>
      <c r="I70" s="103">
        <f t="shared" si="5"/>
        <v>788207.13</v>
      </c>
      <c r="J70" s="103">
        <f t="shared" si="5"/>
        <v>60456700.870000005</v>
      </c>
      <c r="K70" s="103">
        <f t="shared" si="5"/>
        <v>30622922.739999995</v>
      </c>
      <c r="L70" s="103">
        <f t="shared" si="5"/>
        <v>24005071.83</v>
      </c>
      <c r="M70" s="103">
        <f t="shared" si="5"/>
        <v>4152025.8</v>
      </c>
      <c r="N70" s="69"/>
      <c r="O70" s="69" t="s">
        <v>125</v>
      </c>
    </row>
    <row r="71" spans="1:15" s="65" customFormat="1" ht="16.5" customHeight="1">
      <c r="A71" s="66"/>
      <c r="B71" s="100" t="s">
        <v>126</v>
      </c>
      <c r="D71" s="102"/>
      <c r="E71" s="101">
        <v>6348970.9</v>
      </c>
      <c r="F71" s="101">
        <v>52115</v>
      </c>
      <c r="G71" s="101">
        <v>11331.44</v>
      </c>
      <c r="H71" s="101" t="s">
        <v>112</v>
      </c>
      <c r="I71" s="101">
        <v>88102.94</v>
      </c>
      <c r="J71" s="101">
        <v>8388132</v>
      </c>
      <c r="K71" s="101">
        <v>4574583.76</v>
      </c>
      <c r="L71" s="101">
        <v>718648</v>
      </c>
      <c r="M71" s="101">
        <v>1077547.73</v>
      </c>
      <c r="N71" s="66"/>
      <c r="O71" s="66" t="s">
        <v>127</v>
      </c>
    </row>
    <row r="72" spans="1:15" s="65" customFormat="1" ht="16.5" customHeight="1">
      <c r="A72" s="66"/>
      <c r="B72" s="100" t="s">
        <v>128</v>
      </c>
      <c r="D72" s="102"/>
      <c r="E72" s="101">
        <v>6022121.59</v>
      </c>
      <c r="F72" s="101">
        <v>47636</v>
      </c>
      <c r="G72" s="101">
        <v>14445.05</v>
      </c>
      <c r="H72" s="101" t="s">
        <v>112</v>
      </c>
      <c r="I72" s="101">
        <v>108300</v>
      </c>
      <c r="J72" s="101">
        <v>9416581.46</v>
      </c>
      <c r="K72" s="101">
        <v>2980314.87</v>
      </c>
      <c r="L72" s="101">
        <v>4464460</v>
      </c>
      <c r="M72" s="101">
        <v>310717.81</v>
      </c>
      <c r="N72" s="66"/>
      <c r="O72" s="66" t="s">
        <v>129</v>
      </c>
    </row>
    <row r="73" spans="1:15" s="65" customFormat="1" ht="16.5" customHeight="1">
      <c r="A73" s="66"/>
      <c r="B73" s="100" t="s">
        <v>130</v>
      </c>
      <c r="D73" s="102"/>
      <c r="E73" s="101">
        <v>7487578.1</v>
      </c>
      <c r="F73" s="101">
        <v>213244</v>
      </c>
      <c r="G73" s="101">
        <v>15807.23</v>
      </c>
      <c r="H73" s="101" t="s">
        <v>112</v>
      </c>
      <c r="I73" s="101">
        <v>130827.19</v>
      </c>
      <c r="J73" s="101">
        <v>10521199</v>
      </c>
      <c r="K73" s="101">
        <v>6442278.29</v>
      </c>
      <c r="L73" s="101">
        <v>8897493</v>
      </c>
      <c r="M73" s="101">
        <v>998024.19</v>
      </c>
      <c r="N73" s="66"/>
      <c r="O73" s="66" t="s">
        <v>131</v>
      </c>
    </row>
    <row r="74" spans="1:15" s="65" customFormat="1" ht="16.5" customHeight="1">
      <c r="A74" s="66"/>
      <c r="B74" s="100" t="s">
        <v>132</v>
      </c>
      <c r="D74" s="102"/>
      <c r="E74" s="101">
        <v>7436338.11</v>
      </c>
      <c r="F74" s="101">
        <v>638506.94</v>
      </c>
      <c r="G74" s="101">
        <v>557270.4</v>
      </c>
      <c r="H74" s="101">
        <v>76300</v>
      </c>
      <c r="I74" s="101">
        <v>163890</v>
      </c>
      <c r="J74" s="101">
        <v>15790958.41</v>
      </c>
      <c r="K74" s="101">
        <v>7679116.16</v>
      </c>
      <c r="L74" s="101">
        <v>6276899.18</v>
      </c>
      <c r="M74" s="101">
        <v>536184.95</v>
      </c>
      <c r="N74" s="66"/>
      <c r="O74" s="66" t="s">
        <v>133</v>
      </c>
    </row>
    <row r="75" spans="1:15" s="65" customFormat="1" ht="16.5" customHeight="1">
      <c r="A75" s="66"/>
      <c r="B75" s="100" t="s">
        <v>134</v>
      </c>
      <c r="D75" s="102"/>
      <c r="E75" s="101">
        <v>6356844.81</v>
      </c>
      <c r="F75" s="101">
        <v>14663.04</v>
      </c>
      <c r="G75" s="101">
        <v>18835.21</v>
      </c>
      <c r="H75" s="101" t="s">
        <v>112</v>
      </c>
      <c r="I75" s="101">
        <v>161787</v>
      </c>
      <c r="J75" s="101">
        <v>6155815</v>
      </c>
      <c r="K75" s="101">
        <v>3089510.76</v>
      </c>
      <c r="L75" s="101" t="s">
        <v>135</v>
      </c>
      <c r="M75" s="101">
        <v>140695</v>
      </c>
      <c r="N75" s="66"/>
      <c r="O75" s="66" t="s">
        <v>136</v>
      </c>
    </row>
    <row r="76" spans="1:15" s="65" customFormat="1" ht="16.5" customHeight="1">
      <c r="A76" s="66"/>
      <c r="B76" s="100" t="s">
        <v>137</v>
      </c>
      <c r="D76" s="102"/>
      <c r="E76" s="101">
        <v>6462208.58</v>
      </c>
      <c r="F76" s="101">
        <v>286427.5</v>
      </c>
      <c r="G76" s="101">
        <v>23441</v>
      </c>
      <c r="H76" s="101">
        <v>538895</v>
      </c>
      <c r="I76" s="101">
        <v>135300</v>
      </c>
      <c r="J76" s="101">
        <v>10184015</v>
      </c>
      <c r="K76" s="101">
        <v>5857118.9</v>
      </c>
      <c r="L76" s="101">
        <v>3647571.65</v>
      </c>
      <c r="M76" s="101">
        <v>1088856.12</v>
      </c>
      <c r="N76" s="66"/>
      <c r="O76" s="66" t="s">
        <v>138</v>
      </c>
    </row>
    <row r="77" spans="1:16" s="108" customFormat="1" ht="16.5" customHeight="1">
      <c r="A77" s="96" t="s">
        <v>139</v>
      </c>
      <c r="B77" s="96"/>
      <c r="C77" s="104"/>
      <c r="D77" s="105"/>
      <c r="E77" s="103">
        <f>SUM(E78:E81)</f>
        <v>24287908.740000002</v>
      </c>
      <c r="F77" s="103">
        <f>SUM(F78:F81)</f>
        <v>661900.68</v>
      </c>
      <c r="G77" s="103">
        <f>SUM(G78:G81)</f>
        <v>32918.229999999996</v>
      </c>
      <c r="H77" s="101" t="s">
        <v>112</v>
      </c>
      <c r="I77" s="103">
        <f>SUM(I78:I81)</f>
        <v>411588.16000000003</v>
      </c>
      <c r="J77" s="103">
        <f>SUM(J78:J81)</f>
        <v>17958511</v>
      </c>
      <c r="K77" s="103">
        <f>SUM(K78:K81)</f>
        <v>17610712.17</v>
      </c>
      <c r="L77" s="103">
        <f>SUM(L78:L81)</f>
        <v>7389349.55</v>
      </c>
      <c r="M77" s="103">
        <f>SUM(M78:M81)</f>
        <v>458636.98</v>
      </c>
      <c r="N77" s="106"/>
      <c r="O77" s="107" t="s">
        <v>140</v>
      </c>
      <c r="P77" s="73"/>
    </row>
    <row r="78" spans="1:16" s="30" customFormat="1" ht="16.5" customHeight="1">
      <c r="A78" s="66"/>
      <c r="B78" s="100" t="s">
        <v>141</v>
      </c>
      <c r="C78" s="65"/>
      <c r="D78" s="102"/>
      <c r="E78" s="101">
        <v>6363632.42</v>
      </c>
      <c r="F78" s="101">
        <v>198349.43</v>
      </c>
      <c r="G78" s="101">
        <v>6012.86</v>
      </c>
      <c r="H78" s="101" t="s">
        <v>112</v>
      </c>
      <c r="I78" s="101">
        <v>67110.16</v>
      </c>
      <c r="J78" s="101">
        <v>4056807</v>
      </c>
      <c r="K78" s="101">
        <v>4043852.38</v>
      </c>
      <c r="L78" s="101">
        <v>3545718</v>
      </c>
      <c r="M78" s="101">
        <v>247877.98</v>
      </c>
      <c r="N78" s="66"/>
      <c r="O78" s="66" t="s">
        <v>142</v>
      </c>
      <c r="P78" s="65"/>
    </row>
    <row r="79" spans="1:16" s="30" customFormat="1" ht="16.5" customHeight="1">
      <c r="A79" s="66"/>
      <c r="B79" s="100" t="s">
        <v>143</v>
      </c>
      <c r="C79" s="65"/>
      <c r="D79" s="102"/>
      <c r="E79" s="101">
        <v>5367563.46</v>
      </c>
      <c r="F79" s="101">
        <v>202662</v>
      </c>
      <c r="G79" s="101">
        <v>9690.7</v>
      </c>
      <c r="H79" s="101" t="s">
        <v>112</v>
      </c>
      <c r="I79" s="101">
        <v>122718</v>
      </c>
      <c r="J79" s="101">
        <v>5975415</v>
      </c>
      <c r="K79" s="101">
        <v>3989394.89</v>
      </c>
      <c r="L79" s="101">
        <v>2076366</v>
      </c>
      <c r="M79" s="101">
        <v>92219</v>
      </c>
      <c r="N79" s="66"/>
      <c r="O79" s="66" t="s">
        <v>144</v>
      </c>
      <c r="P79" s="65"/>
    </row>
    <row r="80" spans="1:16" s="30" customFormat="1" ht="16.5" customHeight="1">
      <c r="A80" s="66"/>
      <c r="B80" s="100" t="s">
        <v>145</v>
      </c>
      <c r="C80" s="65"/>
      <c r="D80" s="102"/>
      <c r="E80" s="101">
        <v>6142921.44</v>
      </c>
      <c r="F80" s="101">
        <v>50398.09</v>
      </c>
      <c r="G80" s="101">
        <v>11792.58</v>
      </c>
      <c r="H80" s="101" t="s">
        <v>112</v>
      </c>
      <c r="I80" s="101">
        <v>101060</v>
      </c>
      <c r="J80" s="101">
        <v>1591260</v>
      </c>
      <c r="K80" s="101">
        <v>2176117.64</v>
      </c>
      <c r="L80" s="101">
        <v>234450</v>
      </c>
      <c r="M80" s="101">
        <v>68540</v>
      </c>
      <c r="N80" s="66"/>
      <c r="O80" s="66" t="s">
        <v>146</v>
      </c>
      <c r="P80" s="65"/>
    </row>
    <row r="81" spans="1:16" s="30" customFormat="1" ht="16.5" customHeight="1">
      <c r="A81" s="74"/>
      <c r="B81" s="109" t="s">
        <v>147</v>
      </c>
      <c r="C81" s="110"/>
      <c r="D81" s="111"/>
      <c r="E81" s="112">
        <v>6413791.42</v>
      </c>
      <c r="F81" s="112">
        <v>210491.16</v>
      </c>
      <c r="G81" s="112">
        <v>5422.09</v>
      </c>
      <c r="H81" s="112" t="s">
        <v>112</v>
      </c>
      <c r="I81" s="112">
        <v>120700</v>
      </c>
      <c r="J81" s="112">
        <v>6335029</v>
      </c>
      <c r="K81" s="112">
        <v>7401347.26</v>
      </c>
      <c r="L81" s="112">
        <v>1532815.55</v>
      </c>
      <c r="M81" s="112">
        <v>50000</v>
      </c>
      <c r="N81" s="74"/>
      <c r="O81" s="74" t="s">
        <v>148</v>
      </c>
      <c r="P81" s="65"/>
    </row>
    <row r="82" spans="1:16" s="7" customFormat="1" ht="18" customHeight="1">
      <c r="A82" s="6"/>
      <c r="B82" s="113"/>
      <c r="F82" s="9"/>
      <c r="G82" s="9"/>
      <c r="H82" s="9"/>
      <c r="I82" s="114"/>
      <c r="P82" s="9"/>
    </row>
    <row r="83" spans="2:16" s="1" customFormat="1" ht="21">
      <c r="B83" s="2" t="s">
        <v>0</v>
      </c>
      <c r="C83" s="3">
        <v>17.3</v>
      </c>
      <c r="D83" s="2" t="s">
        <v>71</v>
      </c>
      <c r="P83" s="4"/>
    </row>
    <row r="84" spans="2:4" s="5" customFormat="1" ht="21">
      <c r="B84" s="6" t="s">
        <v>2</v>
      </c>
      <c r="C84" s="3">
        <v>17.3</v>
      </c>
      <c r="D84" s="6" t="s">
        <v>3</v>
      </c>
    </row>
    <row r="85" spans="4:16" s="7" customFormat="1" ht="20.25" customHeight="1">
      <c r="D85" s="8" t="s">
        <v>72</v>
      </c>
      <c r="E85" s="8"/>
      <c r="F85" s="8"/>
      <c r="G85" s="8"/>
      <c r="P85" s="9"/>
    </row>
    <row r="86" spans="1:16" s="7" customFormat="1" ht="18.75" customHeight="1">
      <c r="A86" s="10" t="s">
        <v>5</v>
      </c>
      <c r="B86" s="11"/>
      <c r="C86" s="11"/>
      <c r="D86" s="12"/>
      <c r="E86" s="13" t="s">
        <v>6</v>
      </c>
      <c r="F86" s="10"/>
      <c r="G86" s="10"/>
      <c r="H86" s="10"/>
      <c r="I86" s="10"/>
      <c r="J86" s="14"/>
      <c r="K86" s="15" t="s">
        <v>7</v>
      </c>
      <c r="L86" s="16"/>
      <c r="M86" s="16"/>
      <c r="N86" s="17" t="s">
        <v>8</v>
      </c>
      <c r="O86" s="18"/>
      <c r="P86" s="9"/>
    </row>
    <row r="87" spans="1:16" s="7" customFormat="1" ht="16.5" customHeight="1">
      <c r="A87" s="19"/>
      <c r="B87" s="19"/>
      <c r="C87" s="19"/>
      <c r="D87" s="20"/>
      <c r="E87" s="21" t="s">
        <v>9</v>
      </c>
      <c r="F87" s="22"/>
      <c r="G87" s="22"/>
      <c r="H87" s="22"/>
      <c r="I87" s="22"/>
      <c r="J87" s="23"/>
      <c r="K87" s="24" t="s">
        <v>10</v>
      </c>
      <c r="L87" s="25"/>
      <c r="M87" s="26"/>
      <c r="N87" s="27"/>
      <c r="O87" s="28"/>
      <c r="P87" s="9"/>
    </row>
    <row r="88" spans="1:16" s="7" customFormat="1" ht="18.75" customHeight="1">
      <c r="A88" s="19"/>
      <c r="B88" s="19"/>
      <c r="C88" s="19"/>
      <c r="D88" s="20"/>
      <c r="E88" s="29"/>
      <c r="F88" s="29"/>
      <c r="G88" s="29"/>
      <c r="H88" s="29"/>
      <c r="I88" s="30"/>
      <c r="J88" s="31"/>
      <c r="K88" s="31"/>
      <c r="L88" s="31" t="s">
        <v>7</v>
      </c>
      <c r="M88" s="31" t="s">
        <v>7</v>
      </c>
      <c r="N88" s="32" t="s">
        <v>11</v>
      </c>
      <c r="O88" s="33"/>
      <c r="P88" s="34"/>
    </row>
    <row r="89" spans="1:16" s="7" customFormat="1" ht="18.75" customHeight="1">
      <c r="A89" s="19"/>
      <c r="B89" s="19"/>
      <c r="C89" s="19"/>
      <c r="D89" s="20"/>
      <c r="E89" s="29" t="s">
        <v>12</v>
      </c>
      <c r="F89" s="29" t="s">
        <v>13</v>
      </c>
      <c r="G89" s="29" t="s">
        <v>14</v>
      </c>
      <c r="H89" s="29" t="s">
        <v>15</v>
      </c>
      <c r="I89" s="29" t="s">
        <v>16</v>
      </c>
      <c r="J89" s="31" t="s">
        <v>17</v>
      </c>
      <c r="K89" s="31" t="s">
        <v>18</v>
      </c>
      <c r="L89" s="31" t="s">
        <v>19</v>
      </c>
      <c r="M89" s="31" t="s">
        <v>20</v>
      </c>
      <c r="N89" s="32" t="s">
        <v>21</v>
      </c>
      <c r="O89" s="33"/>
      <c r="P89" s="34"/>
    </row>
    <row r="90" spans="1:16" s="7" customFormat="1" ht="18.75" customHeight="1">
      <c r="A90" s="19"/>
      <c r="B90" s="19"/>
      <c r="C90" s="19"/>
      <c r="D90" s="20"/>
      <c r="E90" s="29" t="s">
        <v>22</v>
      </c>
      <c r="F90" s="29" t="s">
        <v>23</v>
      </c>
      <c r="G90" s="29" t="s">
        <v>24</v>
      </c>
      <c r="H90" s="29" t="s">
        <v>25</v>
      </c>
      <c r="I90" s="29" t="s">
        <v>26</v>
      </c>
      <c r="J90" s="31" t="s">
        <v>27</v>
      </c>
      <c r="K90" s="31" t="s">
        <v>28</v>
      </c>
      <c r="L90" s="31" t="s">
        <v>29</v>
      </c>
      <c r="M90" s="31" t="s">
        <v>30</v>
      </c>
      <c r="N90" s="32" t="s">
        <v>31</v>
      </c>
      <c r="O90" s="33"/>
      <c r="P90" s="34"/>
    </row>
    <row r="91" spans="1:16" s="7" customFormat="1" ht="18.75" customHeight="1">
      <c r="A91" s="35"/>
      <c r="B91" s="35"/>
      <c r="C91" s="35"/>
      <c r="D91" s="36"/>
      <c r="E91" s="37" t="s">
        <v>32</v>
      </c>
      <c r="F91" s="37" t="s">
        <v>33</v>
      </c>
      <c r="G91" s="37"/>
      <c r="H91" s="37" t="s">
        <v>34</v>
      </c>
      <c r="I91" s="37"/>
      <c r="J91" s="37"/>
      <c r="K91" s="37" t="s">
        <v>10</v>
      </c>
      <c r="L91" s="38" t="s">
        <v>35</v>
      </c>
      <c r="M91" s="37" t="s">
        <v>36</v>
      </c>
      <c r="N91" s="39"/>
      <c r="O91" s="40"/>
      <c r="P91" s="9"/>
    </row>
    <row r="92" spans="1:16" s="108" customFormat="1" ht="16.5" customHeight="1">
      <c r="A92" s="96" t="s">
        <v>149</v>
      </c>
      <c r="B92" s="96"/>
      <c r="C92" s="97"/>
      <c r="D92" s="98"/>
      <c r="E92" s="99">
        <f aca="true" t="shared" si="6" ref="E92:M92">SUM(E93:E97)</f>
        <v>22666624.98</v>
      </c>
      <c r="F92" s="99">
        <f t="shared" si="6"/>
        <v>30308.5</v>
      </c>
      <c r="G92" s="99">
        <f t="shared" si="6"/>
        <v>42976.12</v>
      </c>
      <c r="H92" s="99">
        <f t="shared" si="6"/>
        <v>15506.7</v>
      </c>
      <c r="I92" s="99">
        <f t="shared" si="6"/>
        <v>410200</v>
      </c>
      <c r="J92" s="99">
        <f t="shared" si="6"/>
        <v>28983570</v>
      </c>
      <c r="K92" s="99">
        <f t="shared" si="6"/>
        <v>15078658.009999998</v>
      </c>
      <c r="L92" s="99">
        <f t="shared" si="6"/>
        <v>13743733</v>
      </c>
      <c r="M92" s="99">
        <f t="shared" si="6"/>
        <v>1370529.01</v>
      </c>
      <c r="N92" s="73"/>
      <c r="O92" s="108" t="s">
        <v>150</v>
      </c>
      <c r="P92" s="73"/>
    </row>
    <row r="93" spans="1:15" s="65" customFormat="1" ht="16.5" customHeight="1">
      <c r="A93" s="97"/>
      <c r="B93" s="66" t="s">
        <v>151</v>
      </c>
      <c r="C93" s="97"/>
      <c r="D93" s="98"/>
      <c r="E93" s="101">
        <v>7801671.82</v>
      </c>
      <c r="F93" s="101" t="s">
        <v>152</v>
      </c>
      <c r="G93" s="101">
        <v>21213.1</v>
      </c>
      <c r="H93" s="101" t="s">
        <v>112</v>
      </c>
      <c r="I93" s="101">
        <v>254100</v>
      </c>
      <c r="J93" s="101">
        <v>9233142</v>
      </c>
      <c r="K93" s="101">
        <v>4210071.55</v>
      </c>
      <c r="L93" s="101">
        <v>6644876</v>
      </c>
      <c r="M93" s="101">
        <v>435488</v>
      </c>
      <c r="O93" s="66" t="s">
        <v>153</v>
      </c>
    </row>
    <row r="94" spans="1:15" s="65" customFormat="1" ht="16.5" customHeight="1">
      <c r="A94" s="97"/>
      <c r="B94" s="66" t="s">
        <v>154</v>
      </c>
      <c r="C94" s="97"/>
      <c r="D94" s="98"/>
      <c r="E94" s="101" t="s">
        <v>116</v>
      </c>
      <c r="F94" s="101" t="s">
        <v>152</v>
      </c>
      <c r="G94" s="101" t="s">
        <v>86</v>
      </c>
      <c r="H94" s="101" t="s">
        <v>112</v>
      </c>
      <c r="I94" s="101" t="s">
        <v>109</v>
      </c>
      <c r="J94" s="101" t="s">
        <v>135</v>
      </c>
      <c r="K94" s="101" t="s">
        <v>118</v>
      </c>
      <c r="L94" s="101" t="s">
        <v>135</v>
      </c>
      <c r="M94" s="101" t="s">
        <v>112</v>
      </c>
      <c r="O94" s="66" t="s">
        <v>155</v>
      </c>
    </row>
    <row r="95" spans="1:15" s="65" customFormat="1" ht="16.5" customHeight="1">
      <c r="A95" s="97"/>
      <c r="B95" s="66" t="s">
        <v>156</v>
      </c>
      <c r="C95" s="97"/>
      <c r="D95" s="98"/>
      <c r="E95" s="101" t="s">
        <v>116</v>
      </c>
      <c r="F95" s="101" t="s">
        <v>152</v>
      </c>
      <c r="G95" s="101" t="s">
        <v>86</v>
      </c>
      <c r="H95" s="101" t="s">
        <v>112</v>
      </c>
      <c r="I95" s="101" t="s">
        <v>109</v>
      </c>
      <c r="J95" s="101" t="s">
        <v>135</v>
      </c>
      <c r="K95" s="101" t="s">
        <v>118</v>
      </c>
      <c r="L95" s="101" t="s">
        <v>135</v>
      </c>
      <c r="M95" s="101" t="s">
        <v>112</v>
      </c>
      <c r="O95" s="66" t="s">
        <v>157</v>
      </c>
    </row>
    <row r="96" spans="2:15" s="65" customFormat="1" ht="16.5" customHeight="1">
      <c r="B96" s="66" t="s">
        <v>158</v>
      </c>
      <c r="D96" s="102"/>
      <c r="E96" s="101">
        <v>7514132.47</v>
      </c>
      <c r="F96" s="101">
        <v>2910</v>
      </c>
      <c r="G96" s="101">
        <v>16323.51</v>
      </c>
      <c r="H96" s="101" t="s">
        <v>112</v>
      </c>
      <c r="I96" s="101">
        <v>62000</v>
      </c>
      <c r="J96" s="101">
        <v>10452727</v>
      </c>
      <c r="K96" s="101">
        <v>4533021.83</v>
      </c>
      <c r="L96" s="101">
        <v>3808784</v>
      </c>
      <c r="M96" s="101">
        <v>195524</v>
      </c>
      <c r="O96" s="66" t="s">
        <v>159</v>
      </c>
    </row>
    <row r="97" spans="2:15" s="65" customFormat="1" ht="16.5" customHeight="1">
      <c r="B97" s="66" t="s">
        <v>160</v>
      </c>
      <c r="D97" s="102"/>
      <c r="E97" s="101">
        <v>7350820.69</v>
      </c>
      <c r="F97" s="101">
        <v>27398.5</v>
      </c>
      <c r="G97" s="101">
        <v>5439.51</v>
      </c>
      <c r="H97" s="101">
        <f>'[1]รายรับ'!$CC$99</f>
        <v>15506.7</v>
      </c>
      <c r="I97" s="101">
        <v>94100</v>
      </c>
      <c r="J97" s="101">
        <v>9297701</v>
      </c>
      <c r="K97" s="101">
        <v>6335564.63</v>
      </c>
      <c r="L97" s="101">
        <v>3290073</v>
      </c>
      <c r="M97" s="101">
        <v>739517.01</v>
      </c>
      <c r="O97" s="66" t="s">
        <v>161</v>
      </c>
    </row>
    <row r="98" spans="1:16" s="108" customFormat="1" ht="16.5" customHeight="1">
      <c r="A98" s="69" t="s">
        <v>162</v>
      </c>
      <c r="B98" s="69"/>
      <c r="C98" s="97"/>
      <c r="D98" s="98"/>
      <c r="E98" s="115">
        <f aca="true" t="shared" si="7" ref="E98:M98">SUM(E99:E103)</f>
        <v>37464131.96</v>
      </c>
      <c r="F98" s="115">
        <f t="shared" si="7"/>
        <v>774700.63</v>
      </c>
      <c r="G98" s="115">
        <f t="shared" si="7"/>
        <v>88967.73</v>
      </c>
      <c r="H98" s="115">
        <f t="shared" si="7"/>
        <v>142076.5</v>
      </c>
      <c r="I98" s="115">
        <f t="shared" si="7"/>
        <v>262457.06</v>
      </c>
      <c r="J98" s="115">
        <f t="shared" si="7"/>
        <v>36059576</v>
      </c>
      <c r="K98" s="115">
        <f t="shared" si="7"/>
        <v>19549423.68</v>
      </c>
      <c r="L98" s="115">
        <f t="shared" si="7"/>
        <v>11514553.95</v>
      </c>
      <c r="M98" s="115">
        <f t="shared" si="7"/>
        <v>4334608.48</v>
      </c>
      <c r="N98" s="73"/>
      <c r="O98" s="108" t="s">
        <v>163</v>
      </c>
      <c r="P98" s="73"/>
    </row>
    <row r="99" spans="1:16" s="30" customFormat="1" ht="16.5" customHeight="1">
      <c r="A99" s="97"/>
      <c r="B99" s="30" t="s">
        <v>164</v>
      </c>
      <c r="C99" s="97"/>
      <c r="D99" s="98"/>
      <c r="E99" s="101">
        <v>7494316.42</v>
      </c>
      <c r="F99" s="116">
        <v>246438</v>
      </c>
      <c r="G99" s="116">
        <v>33487.19</v>
      </c>
      <c r="H99" s="101" t="s">
        <v>112</v>
      </c>
      <c r="I99" s="116">
        <v>39400</v>
      </c>
      <c r="J99" s="116">
        <v>11047834</v>
      </c>
      <c r="K99" s="116">
        <v>4653438.55</v>
      </c>
      <c r="L99" s="116">
        <v>930517.89</v>
      </c>
      <c r="M99" s="116">
        <v>1813905.89</v>
      </c>
      <c r="N99" s="65"/>
      <c r="O99" s="117" t="s">
        <v>165</v>
      </c>
      <c r="P99" s="65"/>
    </row>
    <row r="100" spans="2:15" s="65" customFormat="1" ht="16.5" customHeight="1">
      <c r="B100" s="65" t="s">
        <v>166</v>
      </c>
      <c r="D100" s="102"/>
      <c r="E100" s="101">
        <v>8878980.44</v>
      </c>
      <c r="F100" s="101">
        <v>127798.03</v>
      </c>
      <c r="G100" s="101">
        <v>23128.15</v>
      </c>
      <c r="H100" s="101" t="s">
        <v>112</v>
      </c>
      <c r="I100" s="101">
        <v>126410.65</v>
      </c>
      <c r="J100" s="116">
        <v>11643600</v>
      </c>
      <c r="K100" s="116">
        <v>6128647.78</v>
      </c>
      <c r="L100" s="116">
        <v>2489860</v>
      </c>
      <c r="M100" s="116">
        <v>2059747.59</v>
      </c>
      <c r="O100" s="66" t="s">
        <v>167</v>
      </c>
    </row>
    <row r="101" spans="2:15" s="65" customFormat="1" ht="16.5" customHeight="1">
      <c r="B101" s="65" t="s">
        <v>168</v>
      </c>
      <c r="D101" s="102"/>
      <c r="E101" s="101">
        <v>7220472.75</v>
      </c>
      <c r="F101" s="116">
        <v>239069.6</v>
      </c>
      <c r="G101" s="116">
        <v>3686.25</v>
      </c>
      <c r="H101" s="101">
        <v>1088</v>
      </c>
      <c r="I101" s="116">
        <v>47500</v>
      </c>
      <c r="J101" s="116">
        <v>1718125</v>
      </c>
      <c r="K101" s="116">
        <v>2469164.48</v>
      </c>
      <c r="L101" s="116">
        <v>974542.06</v>
      </c>
      <c r="M101" s="116">
        <v>79632</v>
      </c>
      <c r="O101" s="66" t="s">
        <v>169</v>
      </c>
    </row>
    <row r="102" spans="2:15" s="65" customFormat="1" ht="16.5" customHeight="1">
      <c r="B102" s="65" t="s">
        <v>170</v>
      </c>
      <c r="D102" s="102"/>
      <c r="E102" s="101">
        <v>7606210.89</v>
      </c>
      <c r="F102" s="116">
        <v>24332</v>
      </c>
      <c r="G102" s="101">
        <v>16154.19</v>
      </c>
      <c r="H102" s="116">
        <v>140988.5</v>
      </c>
      <c r="I102" s="116">
        <v>45146.41</v>
      </c>
      <c r="J102" s="116">
        <v>8752278</v>
      </c>
      <c r="K102" s="116">
        <v>3978769.3</v>
      </c>
      <c r="L102" s="116">
        <v>4890284</v>
      </c>
      <c r="M102" s="116">
        <v>242270</v>
      </c>
      <c r="O102" s="66" t="s">
        <v>171</v>
      </c>
    </row>
    <row r="103" spans="1:16" s="30" customFormat="1" ht="16.5" customHeight="1">
      <c r="A103" s="97"/>
      <c r="B103" s="30" t="s">
        <v>172</v>
      </c>
      <c r="C103" s="97"/>
      <c r="D103" s="98"/>
      <c r="E103" s="101">
        <v>6264151.46</v>
      </c>
      <c r="F103" s="116">
        <v>137063</v>
      </c>
      <c r="G103" s="116">
        <v>12511.95</v>
      </c>
      <c r="H103" s="101" t="s">
        <v>112</v>
      </c>
      <c r="I103" s="116">
        <v>4000</v>
      </c>
      <c r="J103" s="116">
        <v>2897739</v>
      </c>
      <c r="K103" s="116">
        <v>2319403.57</v>
      </c>
      <c r="L103" s="116">
        <v>2229350</v>
      </c>
      <c r="M103" s="116">
        <v>139053</v>
      </c>
      <c r="N103" s="65"/>
      <c r="O103" s="66" t="s">
        <v>173</v>
      </c>
      <c r="P103" s="65"/>
    </row>
    <row r="104" spans="1:15" s="73" customFormat="1" ht="16.5" customHeight="1">
      <c r="A104" s="69" t="s">
        <v>174</v>
      </c>
      <c r="D104" s="96"/>
      <c r="E104" s="115">
        <f>E105+E106+E107+E108+E119+E120</f>
        <v>42126397.03</v>
      </c>
      <c r="F104" s="115">
        <f>F105+F106+F107+F108+F119+F120</f>
        <v>1034086.99</v>
      </c>
      <c r="G104" s="115">
        <f>G105+G106+G107+G108+G119+G120</f>
        <v>82702.76000000001</v>
      </c>
      <c r="H104" s="101" t="s">
        <v>112</v>
      </c>
      <c r="I104" s="115">
        <f>I105+I106+I107+I108+I119+I120</f>
        <v>684441.46</v>
      </c>
      <c r="J104" s="115">
        <f>J105+J106+J107+J108+J119+J120</f>
        <v>33218005.02</v>
      </c>
      <c r="K104" s="115">
        <f>K105+K106+K107+K108+K119+K120</f>
        <v>30801967.450000003</v>
      </c>
      <c r="L104" s="115">
        <f>L105+L106+L107+L108+L119+L120</f>
        <v>23289939.46</v>
      </c>
      <c r="M104" s="115">
        <f>M105+M106+M107+M108+M119+M120</f>
        <v>2190716.92</v>
      </c>
      <c r="O104" s="69" t="s">
        <v>175</v>
      </c>
    </row>
    <row r="105" spans="2:15" s="65" customFormat="1" ht="16.5" customHeight="1">
      <c r="B105" s="66" t="s">
        <v>176</v>
      </c>
      <c r="D105" s="102"/>
      <c r="E105" s="101">
        <v>6374471.46</v>
      </c>
      <c r="F105" s="101">
        <v>4902.81</v>
      </c>
      <c r="G105" s="101"/>
      <c r="H105" s="101" t="s">
        <v>112</v>
      </c>
      <c r="I105" s="101">
        <v>145855.46</v>
      </c>
      <c r="J105" s="101">
        <v>6359179</v>
      </c>
      <c r="K105" s="101">
        <v>3486462.85</v>
      </c>
      <c r="L105" s="101">
        <v>3795688</v>
      </c>
      <c r="M105" s="101">
        <v>216022.2</v>
      </c>
      <c r="O105" s="66" t="s">
        <v>177</v>
      </c>
    </row>
    <row r="106" spans="1:16" s="30" customFormat="1" ht="16.5" customHeight="1">
      <c r="A106" s="65"/>
      <c r="B106" s="30" t="s">
        <v>178</v>
      </c>
      <c r="C106" s="65"/>
      <c r="D106" s="102"/>
      <c r="E106" s="101">
        <v>6973701.04</v>
      </c>
      <c r="F106" s="101">
        <v>200140.85</v>
      </c>
      <c r="G106" s="101">
        <v>16200.17</v>
      </c>
      <c r="H106" s="101" t="s">
        <v>112</v>
      </c>
      <c r="I106" s="101">
        <v>92100</v>
      </c>
      <c r="J106" s="101">
        <v>5052949</v>
      </c>
      <c r="K106" s="101">
        <v>2852358.36</v>
      </c>
      <c r="L106" s="101">
        <v>5642250</v>
      </c>
      <c r="M106" s="101">
        <v>199660.72</v>
      </c>
      <c r="N106" s="65"/>
      <c r="O106" s="66" t="s">
        <v>179</v>
      </c>
      <c r="P106" s="65"/>
    </row>
    <row r="107" spans="1:16" s="30" customFormat="1" ht="16.5" customHeight="1">
      <c r="A107" s="65"/>
      <c r="B107" s="65" t="s">
        <v>180</v>
      </c>
      <c r="C107" s="65"/>
      <c r="D107" s="102"/>
      <c r="E107" s="101">
        <v>8732530.3</v>
      </c>
      <c r="F107" s="101">
        <v>514887.33</v>
      </c>
      <c r="G107" s="101">
        <v>24817.53</v>
      </c>
      <c r="H107" s="101" t="s">
        <v>112</v>
      </c>
      <c r="I107" s="101">
        <v>202075</v>
      </c>
      <c r="J107" s="101">
        <v>4949287</v>
      </c>
      <c r="K107" s="101">
        <v>5408191.84</v>
      </c>
      <c r="L107" s="101">
        <v>6739860</v>
      </c>
      <c r="M107" s="101">
        <v>693331</v>
      </c>
      <c r="N107" s="65"/>
      <c r="O107" s="66" t="s">
        <v>181</v>
      </c>
      <c r="P107" s="65"/>
    </row>
    <row r="108" spans="1:16" s="30" customFormat="1" ht="16.5" customHeight="1">
      <c r="A108" s="110"/>
      <c r="B108" s="110" t="s">
        <v>182</v>
      </c>
      <c r="C108" s="110"/>
      <c r="D108" s="111"/>
      <c r="E108" s="112">
        <v>6597887.57</v>
      </c>
      <c r="F108" s="112">
        <v>171345</v>
      </c>
      <c r="G108" s="112">
        <v>18662.19</v>
      </c>
      <c r="H108" s="112" t="s">
        <v>112</v>
      </c>
      <c r="I108" s="112">
        <v>81110</v>
      </c>
      <c r="J108" s="112">
        <v>4691807.02</v>
      </c>
      <c r="K108" s="112">
        <v>6084810.07</v>
      </c>
      <c r="L108" s="112">
        <v>1835910.5</v>
      </c>
      <c r="M108" s="112">
        <v>253239</v>
      </c>
      <c r="N108" s="110"/>
      <c r="O108" s="74" t="s">
        <v>183</v>
      </c>
      <c r="P108" s="65"/>
    </row>
    <row r="109" spans="1:16" s="7" customFormat="1" ht="19.5" customHeight="1">
      <c r="A109" s="114"/>
      <c r="F109" s="9"/>
      <c r="G109" s="9"/>
      <c r="H109" s="9"/>
      <c r="I109" s="114"/>
      <c r="P109" s="9"/>
    </row>
    <row r="110" spans="2:16" s="1" customFormat="1" ht="21">
      <c r="B110" s="2" t="s">
        <v>0</v>
      </c>
      <c r="C110" s="3">
        <v>17.3</v>
      </c>
      <c r="D110" s="2" t="s">
        <v>71</v>
      </c>
      <c r="P110" s="4"/>
    </row>
    <row r="111" spans="2:4" s="5" customFormat="1" ht="21">
      <c r="B111" s="6" t="s">
        <v>2</v>
      </c>
      <c r="C111" s="3">
        <v>17.3</v>
      </c>
      <c r="D111" s="6" t="s">
        <v>3</v>
      </c>
    </row>
    <row r="112" spans="4:16" s="7" customFormat="1" ht="20.25" customHeight="1">
      <c r="D112" s="8" t="s">
        <v>72</v>
      </c>
      <c r="E112" s="8"/>
      <c r="F112" s="8"/>
      <c r="G112" s="8"/>
      <c r="P112" s="9"/>
    </row>
    <row r="113" spans="1:16" s="7" customFormat="1" ht="18.75" customHeight="1">
      <c r="A113" s="10" t="s">
        <v>5</v>
      </c>
      <c r="B113" s="11"/>
      <c r="C113" s="11"/>
      <c r="D113" s="12"/>
      <c r="E113" s="13" t="s">
        <v>6</v>
      </c>
      <c r="F113" s="10"/>
      <c r="G113" s="10"/>
      <c r="H113" s="10"/>
      <c r="I113" s="10"/>
      <c r="J113" s="14"/>
      <c r="K113" s="15" t="s">
        <v>7</v>
      </c>
      <c r="L113" s="16"/>
      <c r="M113" s="16"/>
      <c r="N113" s="17" t="s">
        <v>8</v>
      </c>
      <c r="O113" s="18"/>
      <c r="P113" s="9"/>
    </row>
    <row r="114" spans="1:16" s="7" customFormat="1" ht="16.5" customHeight="1">
      <c r="A114" s="19"/>
      <c r="B114" s="19"/>
      <c r="C114" s="19"/>
      <c r="D114" s="20"/>
      <c r="E114" s="21" t="s">
        <v>9</v>
      </c>
      <c r="F114" s="22"/>
      <c r="G114" s="22"/>
      <c r="H114" s="22"/>
      <c r="I114" s="22"/>
      <c r="J114" s="23"/>
      <c r="K114" s="24" t="s">
        <v>10</v>
      </c>
      <c r="L114" s="25"/>
      <c r="M114" s="26"/>
      <c r="N114" s="27"/>
      <c r="O114" s="28"/>
      <c r="P114" s="9"/>
    </row>
    <row r="115" spans="1:16" s="7" customFormat="1" ht="18.75" customHeight="1">
      <c r="A115" s="19"/>
      <c r="B115" s="19"/>
      <c r="C115" s="19"/>
      <c r="D115" s="20"/>
      <c r="E115" s="29"/>
      <c r="F115" s="29"/>
      <c r="G115" s="29"/>
      <c r="H115" s="29"/>
      <c r="I115" s="30"/>
      <c r="J115" s="31"/>
      <c r="K115" s="31"/>
      <c r="L115" s="31" t="s">
        <v>7</v>
      </c>
      <c r="M115" s="31" t="s">
        <v>7</v>
      </c>
      <c r="N115" s="32" t="s">
        <v>11</v>
      </c>
      <c r="O115" s="33"/>
      <c r="P115" s="34"/>
    </row>
    <row r="116" spans="1:16" s="7" customFormat="1" ht="18.75" customHeight="1">
      <c r="A116" s="19"/>
      <c r="B116" s="19"/>
      <c r="C116" s="19"/>
      <c r="D116" s="20"/>
      <c r="E116" s="29" t="s">
        <v>12</v>
      </c>
      <c r="F116" s="29" t="s">
        <v>13</v>
      </c>
      <c r="G116" s="29" t="s">
        <v>14</v>
      </c>
      <c r="H116" s="29" t="s">
        <v>15</v>
      </c>
      <c r="I116" s="29" t="s">
        <v>16</v>
      </c>
      <c r="J116" s="31" t="s">
        <v>17</v>
      </c>
      <c r="K116" s="31" t="s">
        <v>18</v>
      </c>
      <c r="L116" s="31" t="s">
        <v>19</v>
      </c>
      <c r="M116" s="31" t="s">
        <v>20</v>
      </c>
      <c r="N116" s="32" t="s">
        <v>21</v>
      </c>
      <c r="O116" s="33"/>
      <c r="P116" s="34"/>
    </row>
    <row r="117" spans="1:16" s="7" customFormat="1" ht="18.75" customHeight="1">
      <c r="A117" s="19"/>
      <c r="B117" s="19"/>
      <c r="C117" s="19"/>
      <c r="D117" s="20"/>
      <c r="E117" s="29" t="s">
        <v>22</v>
      </c>
      <c r="F117" s="29" t="s">
        <v>23</v>
      </c>
      <c r="G117" s="29" t="s">
        <v>24</v>
      </c>
      <c r="H117" s="29" t="s">
        <v>25</v>
      </c>
      <c r="I117" s="29" t="s">
        <v>26</v>
      </c>
      <c r="J117" s="31" t="s">
        <v>27</v>
      </c>
      <c r="K117" s="31" t="s">
        <v>28</v>
      </c>
      <c r="L117" s="31" t="s">
        <v>29</v>
      </c>
      <c r="M117" s="31" t="s">
        <v>30</v>
      </c>
      <c r="N117" s="32" t="s">
        <v>31</v>
      </c>
      <c r="O117" s="33"/>
      <c r="P117" s="34"/>
    </row>
    <row r="118" spans="1:16" s="7" customFormat="1" ht="18.75" customHeight="1">
      <c r="A118" s="35"/>
      <c r="B118" s="35"/>
      <c r="C118" s="35"/>
      <c r="D118" s="36"/>
      <c r="E118" s="37" t="s">
        <v>32</v>
      </c>
      <c r="F118" s="37" t="s">
        <v>33</v>
      </c>
      <c r="G118" s="37"/>
      <c r="H118" s="37" t="s">
        <v>34</v>
      </c>
      <c r="I118" s="37"/>
      <c r="J118" s="37"/>
      <c r="K118" s="37" t="s">
        <v>10</v>
      </c>
      <c r="L118" s="38" t="s">
        <v>35</v>
      </c>
      <c r="M118" s="37" t="s">
        <v>36</v>
      </c>
      <c r="N118" s="39"/>
      <c r="O118" s="40"/>
      <c r="P118" s="9"/>
    </row>
    <row r="119" spans="1:212" s="122" customFormat="1" ht="16.5" customHeight="1">
      <c r="A119" s="118"/>
      <c r="B119" s="59" t="s">
        <v>184</v>
      </c>
      <c r="C119" s="118"/>
      <c r="D119" s="119"/>
      <c r="E119" s="62">
        <v>7046768.18</v>
      </c>
      <c r="F119" s="63">
        <v>69344</v>
      </c>
      <c r="G119" s="63">
        <v>14707.55</v>
      </c>
      <c r="H119" s="63">
        <f>'[1]รายรับ'!$BD$99</f>
        <v>0</v>
      </c>
      <c r="I119" s="63">
        <v>39800</v>
      </c>
      <c r="J119" s="63">
        <v>8089852</v>
      </c>
      <c r="K119" s="62">
        <v>8647089.26</v>
      </c>
      <c r="L119" s="62">
        <v>2627290.96</v>
      </c>
      <c r="M119" s="62">
        <v>644443</v>
      </c>
      <c r="N119" s="120"/>
      <c r="O119" s="121" t="s">
        <v>185</v>
      </c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</row>
    <row r="120" spans="1:212" s="122" customFormat="1" ht="16.5" customHeight="1">
      <c r="A120" s="97"/>
      <c r="B120" s="66" t="s">
        <v>186</v>
      </c>
      <c r="C120" s="97"/>
      <c r="D120" s="98"/>
      <c r="E120" s="63">
        <v>6401038.48</v>
      </c>
      <c r="F120" s="63">
        <v>73467</v>
      </c>
      <c r="G120" s="63">
        <v>8315.32</v>
      </c>
      <c r="H120" s="63">
        <f>'[1]รายรับ'!$BE$99</f>
        <v>0</v>
      </c>
      <c r="I120" s="63">
        <v>123501</v>
      </c>
      <c r="J120" s="63">
        <v>4074931</v>
      </c>
      <c r="K120" s="63">
        <v>4323055.07</v>
      </c>
      <c r="L120" s="63">
        <v>2648940</v>
      </c>
      <c r="M120" s="63">
        <v>184021</v>
      </c>
      <c r="N120" s="123"/>
      <c r="O120" s="66" t="s">
        <v>187</v>
      </c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</row>
    <row r="121" spans="1:212" s="125" customFormat="1" ht="16.5" customHeight="1">
      <c r="A121" s="69" t="s">
        <v>188</v>
      </c>
      <c r="B121" s="69"/>
      <c r="C121" s="97"/>
      <c r="D121" s="98"/>
      <c r="E121" s="71">
        <f aca="true" t="shared" si="8" ref="E121:M121">SUM(E122:E126)</f>
        <v>37510097.70999999</v>
      </c>
      <c r="F121" s="71">
        <f t="shared" si="8"/>
        <v>739659.4</v>
      </c>
      <c r="G121" s="71">
        <f t="shared" si="8"/>
        <v>63377.07</v>
      </c>
      <c r="H121" s="71">
        <f t="shared" si="8"/>
        <v>0</v>
      </c>
      <c r="I121" s="71">
        <f t="shared" si="8"/>
        <v>50200</v>
      </c>
      <c r="J121" s="71">
        <f t="shared" si="8"/>
        <v>31546971</v>
      </c>
      <c r="K121" s="71">
        <f t="shared" si="8"/>
        <v>21195998.16</v>
      </c>
      <c r="L121" s="71">
        <f t="shared" si="8"/>
        <v>15655933.78</v>
      </c>
      <c r="M121" s="71">
        <f t="shared" si="8"/>
        <v>1844870.58</v>
      </c>
      <c r="N121" s="124"/>
      <c r="O121" s="69" t="s">
        <v>189</v>
      </c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</row>
    <row r="122" spans="1:212" s="122" customFormat="1" ht="16.5" customHeight="1">
      <c r="A122" s="97"/>
      <c r="B122" s="66" t="s">
        <v>190</v>
      </c>
      <c r="C122" s="97"/>
      <c r="D122" s="98"/>
      <c r="E122" s="63">
        <v>16770453.62</v>
      </c>
      <c r="F122" s="63">
        <v>29475.6</v>
      </c>
      <c r="G122" s="63">
        <v>15791.01</v>
      </c>
      <c r="H122" s="63">
        <f>'[1]รายรับ'!$U$99</f>
        <v>0</v>
      </c>
      <c r="I122" s="63">
        <v>50200</v>
      </c>
      <c r="J122" s="63">
        <v>9591157</v>
      </c>
      <c r="K122" s="63">
        <v>4651328</v>
      </c>
      <c r="L122" s="63">
        <v>3863067</v>
      </c>
      <c r="M122" s="63">
        <v>393444</v>
      </c>
      <c r="N122" s="123"/>
      <c r="O122" s="66" t="s">
        <v>191</v>
      </c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</row>
    <row r="123" spans="1:212" s="122" customFormat="1" ht="16.5" customHeight="1">
      <c r="A123" s="65"/>
      <c r="B123" s="66" t="s">
        <v>192</v>
      </c>
      <c r="C123" s="65"/>
      <c r="D123" s="102"/>
      <c r="E123" s="63" t="s">
        <v>116</v>
      </c>
      <c r="F123" s="63" t="s">
        <v>109</v>
      </c>
      <c r="G123" s="63" t="s">
        <v>86</v>
      </c>
      <c r="H123" s="63">
        <f>'[1]รายรับ'!$V$99</f>
        <v>0</v>
      </c>
      <c r="I123" s="63" t="s">
        <v>152</v>
      </c>
      <c r="J123" s="63" t="s">
        <v>135</v>
      </c>
      <c r="K123" s="63" t="s">
        <v>118</v>
      </c>
      <c r="L123" s="63" t="s">
        <v>135</v>
      </c>
      <c r="M123" s="63" t="s">
        <v>112</v>
      </c>
      <c r="N123" s="123"/>
      <c r="O123" s="66" t="s">
        <v>193</v>
      </c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</row>
    <row r="124" spans="1:212" s="122" customFormat="1" ht="16.5" customHeight="1">
      <c r="A124" s="65"/>
      <c r="B124" s="66" t="s">
        <v>194</v>
      </c>
      <c r="C124" s="65"/>
      <c r="D124" s="102"/>
      <c r="E124" s="63">
        <v>6467220.57</v>
      </c>
      <c r="F124" s="63">
        <v>38323</v>
      </c>
      <c r="G124" s="63">
        <v>12522.4</v>
      </c>
      <c r="H124" s="63">
        <f>'[1]รายรับ'!$W$99</f>
        <v>0</v>
      </c>
      <c r="I124" s="63" t="s">
        <v>152</v>
      </c>
      <c r="J124" s="63">
        <v>4694664</v>
      </c>
      <c r="K124" s="63">
        <v>6919817.14</v>
      </c>
      <c r="L124" s="63">
        <v>2079696</v>
      </c>
      <c r="M124" s="63">
        <v>524354.79</v>
      </c>
      <c r="N124" s="123"/>
      <c r="O124" s="66" t="s">
        <v>195</v>
      </c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  <c r="GI124" s="65"/>
      <c r="GJ124" s="65"/>
      <c r="GK124" s="65"/>
      <c r="GL124" s="65"/>
      <c r="GM124" s="65"/>
      <c r="GN124" s="65"/>
      <c r="GO124" s="65"/>
      <c r="GP124" s="65"/>
      <c r="GQ124" s="65"/>
      <c r="GR124" s="65"/>
      <c r="GS124" s="65"/>
      <c r="GT124" s="65"/>
      <c r="GU124" s="65"/>
      <c r="GV124" s="65"/>
      <c r="GW124" s="65"/>
      <c r="GX124" s="65"/>
      <c r="GY124" s="65"/>
      <c r="GZ124" s="65"/>
      <c r="HA124" s="65"/>
      <c r="HB124" s="65"/>
      <c r="HC124" s="65"/>
      <c r="HD124" s="65"/>
    </row>
    <row r="125" spans="1:212" s="122" customFormat="1" ht="16.5" customHeight="1">
      <c r="A125" s="65"/>
      <c r="B125" s="66" t="s">
        <v>196</v>
      </c>
      <c r="C125" s="65"/>
      <c r="D125" s="102"/>
      <c r="E125" s="63">
        <v>6862291.95</v>
      </c>
      <c r="F125" s="63">
        <v>53854.8</v>
      </c>
      <c r="G125" s="63">
        <v>11978.33</v>
      </c>
      <c r="H125" s="63">
        <f>'[1]รายรับ'!$X$99</f>
        <v>0</v>
      </c>
      <c r="I125" s="63" t="s">
        <v>152</v>
      </c>
      <c r="J125" s="63">
        <v>6559885</v>
      </c>
      <c r="K125" s="63">
        <v>4516479.57</v>
      </c>
      <c r="L125" s="63">
        <v>2833403.78</v>
      </c>
      <c r="M125" s="63">
        <v>682149.79</v>
      </c>
      <c r="N125" s="123"/>
      <c r="O125" s="66" t="s">
        <v>197</v>
      </c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</row>
    <row r="126" spans="1:212" s="122" customFormat="1" ht="16.5" customHeight="1">
      <c r="A126" s="65"/>
      <c r="B126" s="66" t="s">
        <v>198</v>
      </c>
      <c r="C126" s="65"/>
      <c r="D126" s="102"/>
      <c r="E126" s="63">
        <v>7410131.57</v>
      </c>
      <c r="F126" s="63">
        <v>618006</v>
      </c>
      <c r="G126" s="63">
        <v>23085.33</v>
      </c>
      <c r="H126" s="63">
        <f>'[1]รายรับ'!$Y$99</f>
        <v>0</v>
      </c>
      <c r="I126" s="63" t="s">
        <v>152</v>
      </c>
      <c r="J126" s="63">
        <v>10701265</v>
      </c>
      <c r="K126" s="63">
        <v>5108373.45</v>
      </c>
      <c r="L126" s="63">
        <v>6879767</v>
      </c>
      <c r="M126" s="63">
        <v>244922</v>
      </c>
      <c r="N126" s="123"/>
      <c r="O126" s="66" t="s">
        <v>199</v>
      </c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  <c r="FZ126" s="65"/>
      <c r="GA126" s="65"/>
      <c r="GB126" s="65"/>
      <c r="GC126" s="65"/>
      <c r="GD126" s="65"/>
      <c r="GE126" s="65"/>
      <c r="GF126" s="65"/>
      <c r="GG126" s="65"/>
      <c r="GH126" s="65"/>
      <c r="GI126" s="65"/>
      <c r="GJ126" s="65"/>
      <c r="GK126" s="65"/>
      <c r="GL126" s="65"/>
      <c r="GM126" s="65"/>
      <c r="GN126" s="65"/>
      <c r="GO126" s="65"/>
      <c r="GP126" s="65"/>
      <c r="GQ126" s="65"/>
      <c r="GR126" s="65"/>
      <c r="GS126" s="65"/>
      <c r="GT126" s="65"/>
      <c r="GU126" s="65"/>
      <c r="GV126" s="65"/>
      <c r="GW126" s="65"/>
      <c r="GX126" s="65"/>
      <c r="GY126" s="65"/>
      <c r="GZ126" s="65"/>
      <c r="HA126" s="65"/>
      <c r="HB126" s="65"/>
      <c r="HC126" s="65"/>
      <c r="HD126" s="65"/>
    </row>
    <row r="127" spans="1:212" s="122" customFormat="1" ht="16.5" customHeight="1">
      <c r="A127" s="65"/>
      <c r="B127" s="66"/>
      <c r="C127" s="65"/>
      <c r="D127" s="102"/>
      <c r="N127" s="123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  <c r="FZ127" s="65"/>
      <c r="GA127" s="65"/>
      <c r="GB127" s="65"/>
      <c r="GC127" s="65"/>
      <c r="GD127" s="65"/>
      <c r="GE127" s="65"/>
      <c r="GF127" s="65"/>
      <c r="GG127" s="65"/>
      <c r="GH127" s="65"/>
      <c r="GI127" s="65"/>
      <c r="GJ127" s="65"/>
      <c r="GK127" s="65"/>
      <c r="GL127" s="65"/>
      <c r="GM127" s="65"/>
      <c r="GN127" s="65"/>
      <c r="GO127" s="65"/>
      <c r="GP127" s="65"/>
      <c r="GQ127" s="65"/>
      <c r="GR127" s="65"/>
      <c r="GS127" s="65"/>
      <c r="GT127" s="65"/>
      <c r="GU127" s="65"/>
      <c r="GV127" s="65"/>
      <c r="GW127" s="65"/>
      <c r="GX127" s="65"/>
      <c r="GY127" s="65"/>
      <c r="GZ127" s="65"/>
      <c r="HA127" s="65"/>
      <c r="HB127" s="65"/>
      <c r="HC127" s="65"/>
      <c r="HD127" s="65"/>
    </row>
    <row r="128" spans="1:212" s="122" customFormat="1" ht="16.5" customHeight="1">
      <c r="A128" s="65"/>
      <c r="B128" s="65"/>
      <c r="C128" s="65"/>
      <c r="D128" s="102"/>
      <c r="N128" s="123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  <c r="FZ128" s="65"/>
      <c r="GA128" s="65"/>
      <c r="GB128" s="65"/>
      <c r="GC128" s="65"/>
      <c r="GD128" s="65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  <c r="GO128" s="65"/>
      <c r="GP128" s="65"/>
      <c r="GQ128" s="65"/>
      <c r="GR128" s="65"/>
      <c r="GS128" s="65"/>
      <c r="GT128" s="65"/>
      <c r="GU128" s="65"/>
      <c r="GV128" s="65"/>
      <c r="GW128" s="65"/>
      <c r="GX128" s="65"/>
      <c r="GY128" s="65"/>
      <c r="GZ128" s="65"/>
      <c r="HA128" s="65"/>
      <c r="HB128" s="65"/>
      <c r="HC128" s="65"/>
      <c r="HD128" s="65"/>
    </row>
    <row r="129" spans="1:212" s="122" customFormat="1" ht="16.5" customHeight="1">
      <c r="A129" s="65"/>
      <c r="B129" s="65"/>
      <c r="C129" s="65"/>
      <c r="D129" s="102"/>
      <c r="N129" s="123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  <c r="FZ129" s="65"/>
      <c r="GA129" s="65"/>
      <c r="GB129" s="65"/>
      <c r="GC129" s="65"/>
      <c r="GD129" s="65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  <c r="GO129" s="65"/>
      <c r="GP129" s="65"/>
      <c r="GQ129" s="65"/>
      <c r="GR129" s="65"/>
      <c r="GS129" s="65"/>
      <c r="GT129" s="65"/>
      <c r="GU129" s="65"/>
      <c r="GV129" s="65"/>
      <c r="GW129" s="65"/>
      <c r="GX129" s="65"/>
      <c r="GY129" s="65"/>
      <c r="GZ129" s="65"/>
      <c r="HA129" s="65"/>
      <c r="HB129" s="65"/>
      <c r="HC129" s="65"/>
      <c r="HD129" s="65"/>
    </row>
    <row r="130" spans="1:212" s="122" customFormat="1" ht="16.5" customHeight="1">
      <c r="A130" s="65"/>
      <c r="B130" s="65"/>
      <c r="C130" s="65"/>
      <c r="D130" s="102"/>
      <c r="N130" s="123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  <c r="FZ130" s="65"/>
      <c r="GA130" s="65"/>
      <c r="GB130" s="65"/>
      <c r="GC130" s="65"/>
      <c r="GD130" s="65"/>
      <c r="GE130" s="65"/>
      <c r="GF130" s="65"/>
      <c r="GG130" s="65"/>
      <c r="GH130" s="65"/>
      <c r="GI130" s="65"/>
      <c r="GJ130" s="65"/>
      <c r="GK130" s="65"/>
      <c r="GL130" s="65"/>
      <c r="GM130" s="65"/>
      <c r="GN130" s="65"/>
      <c r="GO130" s="65"/>
      <c r="GP130" s="65"/>
      <c r="GQ130" s="65"/>
      <c r="GR130" s="65"/>
      <c r="GS130" s="65"/>
      <c r="GT130" s="65"/>
      <c r="GU130" s="65"/>
      <c r="GV130" s="65"/>
      <c r="GW130" s="65"/>
      <c r="GX130" s="65"/>
      <c r="GY130" s="65"/>
      <c r="GZ130" s="65"/>
      <c r="HA130" s="65"/>
      <c r="HB130" s="65"/>
      <c r="HC130" s="65"/>
      <c r="HD130" s="65"/>
    </row>
    <row r="131" spans="1:212" s="122" customFormat="1" ht="16.5" customHeight="1">
      <c r="A131" s="65"/>
      <c r="B131" s="65"/>
      <c r="C131" s="65"/>
      <c r="D131" s="102"/>
      <c r="N131" s="123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  <c r="GI131" s="65"/>
      <c r="GJ131" s="65"/>
      <c r="GK131" s="65"/>
      <c r="GL131" s="65"/>
      <c r="GM131" s="65"/>
      <c r="GN131" s="65"/>
      <c r="GO131" s="65"/>
      <c r="GP131" s="65"/>
      <c r="GQ131" s="65"/>
      <c r="GR131" s="65"/>
      <c r="GS131" s="65"/>
      <c r="GT131" s="65"/>
      <c r="GU131" s="65"/>
      <c r="GV131" s="65"/>
      <c r="GW131" s="65"/>
      <c r="GX131" s="65"/>
      <c r="GY131" s="65"/>
      <c r="GZ131" s="65"/>
      <c r="HA131" s="65"/>
      <c r="HB131" s="65"/>
      <c r="HC131" s="65"/>
      <c r="HD131" s="65"/>
    </row>
    <row r="132" spans="1:212" s="122" customFormat="1" ht="16.5" customHeight="1">
      <c r="A132" s="110"/>
      <c r="B132" s="110"/>
      <c r="C132" s="110"/>
      <c r="D132" s="111"/>
      <c r="E132" s="76"/>
      <c r="F132" s="76"/>
      <c r="G132" s="76"/>
      <c r="H132" s="76"/>
      <c r="I132" s="76"/>
      <c r="J132" s="76"/>
      <c r="K132" s="76"/>
      <c r="L132" s="76"/>
      <c r="M132" s="76"/>
      <c r="N132" s="126"/>
      <c r="O132" s="110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</row>
    <row r="133" s="65" customFormat="1" ht="16.5" customHeight="1"/>
    <row r="134" spans="1:16" s="7" customFormat="1" ht="21" customHeight="1">
      <c r="A134" s="114"/>
      <c r="B134" s="7" t="s">
        <v>200</v>
      </c>
      <c r="F134" s="9"/>
      <c r="G134" s="9"/>
      <c r="H134" s="9"/>
      <c r="I134" s="114"/>
      <c r="P134" s="9"/>
    </row>
    <row r="135" spans="2:16" s="7" customFormat="1" ht="21" customHeight="1">
      <c r="B135" s="7" t="s">
        <v>201</v>
      </c>
      <c r="F135" s="9"/>
      <c r="G135" s="9"/>
      <c r="P135" s="9"/>
    </row>
  </sheetData>
  <mergeCells count="41">
    <mergeCell ref="A10:D10"/>
    <mergeCell ref="K4:M4"/>
    <mergeCell ref="K5:M5"/>
    <mergeCell ref="N6:O6"/>
    <mergeCell ref="E5:J5"/>
    <mergeCell ref="E4:J4"/>
    <mergeCell ref="N7:O7"/>
    <mergeCell ref="N8:O8"/>
    <mergeCell ref="A4:D9"/>
    <mergeCell ref="N33:O33"/>
    <mergeCell ref="N34:O34"/>
    <mergeCell ref="N35:O35"/>
    <mergeCell ref="A31:D36"/>
    <mergeCell ref="E31:J31"/>
    <mergeCell ref="K31:M31"/>
    <mergeCell ref="E32:J32"/>
    <mergeCell ref="K32:M32"/>
    <mergeCell ref="N60:O60"/>
    <mergeCell ref="N61:O61"/>
    <mergeCell ref="N62:O62"/>
    <mergeCell ref="A58:D63"/>
    <mergeCell ref="E58:J58"/>
    <mergeCell ref="K58:M58"/>
    <mergeCell ref="E59:J59"/>
    <mergeCell ref="K59:M59"/>
    <mergeCell ref="N88:O88"/>
    <mergeCell ref="N89:O89"/>
    <mergeCell ref="N90:O90"/>
    <mergeCell ref="A86:D91"/>
    <mergeCell ref="E86:J86"/>
    <mergeCell ref="K86:M86"/>
    <mergeCell ref="E87:J87"/>
    <mergeCell ref="K87:M87"/>
    <mergeCell ref="N115:O115"/>
    <mergeCell ref="N116:O116"/>
    <mergeCell ref="N117:O117"/>
    <mergeCell ref="A113:D118"/>
    <mergeCell ref="E113:J113"/>
    <mergeCell ref="K113:M113"/>
    <mergeCell ref="E114:J114"/>
    <mergeCell ref="K114:M114"/>
  </mergeCells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2006-11-14T09:20:50Z</dcterms:created>
  <dcterms:modified xsi:type="dcterms:W3CDTF">2006-11-14T09:31:18Z</dcterms:modified>
  <cp:category/>
  <cp:version/>
  <cp:contentType/>
  <cp:contentStatus/>
</cp:coreProperties>
</file>