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645" yWindow="0" windowWidth="10815" windowHeight="6150" tabRatio="822" firstSheet="1" activeTab="1"/>
  </bookViews>
  <sheets>
    <sheet name="laroux" sheetId="1" state="veryHidden" r:id="rId1"/>
    <sheet name="ตาราง 19.1-141" sheetId="2" r:id="rId2"/>
    <sheet name="ตาราง9" sheetId="3" r:id="rId3"/>
  </sheets>
  <calcPr calcId="152511"/>
</workbook>
</file>

<file path=xl/calcChain.xml><?xml version="1.0" encoding="utf-8"?>
<calcChain xmlns="http://schemas.openxmlformats.org/spreadsheetml/2006/main">
  <c r="P14" i="3" l="1"/>
  <c r="O14" i="3"/>
  <c r="M14" i="3" l="1"/>
  <c r="K14" i="3"/>
  <c r="E15" i="3" l="1"/>
  <c r="E14" i="3"/>
  <c r="E18" i="3"/>
  <c r="G16" i="3"/>
  <c r="F9" i="3"/>
  <c r="G9" i="3"/>
  <c r="G8" i="3"/>
  <c r="I9" i="3" l="1"/>
  <c r="D10" i="3"/>
  <c r="D6" i="3" l="1"/>
  <c r="D5" i="3"/>
  <c r="D4" i="3"/>
  <c r="D2" i="3"/>
  <c r="D3" i="3" l="1"/>
  <c r="D1" i="3" l="1"/>
  <c r="E5" i="3" l="1"/>
  <c r="E2" i="3"/>
  <c r="E6" i="3"/>
  <c r="E4" i="3"/>
  <c r="E3" i="3"/>
  <c r="E1" i="3" l="1"/>
</calcChain>
</file>

<file path=xl/sharedStrings.xml><?xml version="1.0" encoding="utf-8"?>
<sst xmlns="http://schemas.openxmlformats.org/spreadsheetml/2006/main" count="36" uniqueCount="36">
  <si>
    <t>แหล่งที่มาของรายได้ของครัวเรือน  Source of household income</t>
  </si>
  <si>
    <t>รวม  Total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</si>
  <si>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</si>
  <si>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</si>
  <si>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</si>
  <si>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</si>
  <si>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</si>
  <si>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</si>
  <si>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</si>
  <si>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จากการเกษตรและจากแหล่งอื่น  Agriculture and other sources</t>
  </si>
  <si>
    <t>จากการเกษตรอย่างเดียวAgriculture only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</si>
  <si>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</si>
  <si>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</si>
  <si>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</si>
  <si>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</si>
  <si>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 xml:space="preserve">       ส่วนใหญ่จากแหล่งอื่น       Mainly from other sources</t>
  </si>
  <si>
    <t>19.  รายได้และหนี้สินของครัวเรือนผู้ถือครองทำการเกษตร  (ไม่รวมบริษัทและห้างหุ้นส่วนนิติบุคคล)</t>
  </si>
  <si>
    <t xml:space="preserve">               รวม               Total</t>
  </si>
  <si>
    <t xml:space="preserve">  ส่วนใหญ่จากการเกษตร  Mainly from agriculture</t>
  </si>
  <si>
    <t xml:space="preserve">        ขนาดเนื้อที่ถือครองทั้งสิ้น (ไร่)          Size of total area of holding (rai)   </t>
  </si>
  <si>
    <t xml:space="preserve">       140  ขึ้นไป  and over</t>
  </si>
  <si>
    <t>ตาราง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</si>
  <si>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 xml:space="preserve">       Income and Debt of Holder's Household (Excluding Corporation)</t>
  </si>
  <si>
    <t>Table  19.1   Number of holders by source of household income and size of  total area of holding</t>
  </si>
  <si>
    <t xml:space="preserve">           -</t>
  </si>
  <si>
    <t>จากการเกษตรอย่างเดียว</t>
  </si>
  <si>
    <t>จากการเกษตรและจากแหล่งอื่น</t>
  </si>
  <si>
    <t xml:space="preserve">  ส่วนใหญ่จากการเกษตร</t>
  </si>
  <si>
    <t>ส่วนใหญ่จากแหล่งอื่น</t>
  </si>
  <si>
    <t>ส่วนใหญ่จากการรับจ้างทำงานเกษตร</t>
  </si>
  <si>
    <t>คำนวณตาราง10</t>
  </si>
  <si>
    <t>จำนวนหนี้</t>
  </si>
  <si>
    <t>ครัวเรือนทั้งสิ้น</t>
  </si>
  <si>
    <t>ครัวเรือนที่เป็นหนี้</t>
  </si>
  <si>
    <t>ภาคเกษตร</t>
  </si>
  <si>
    <t>ภาคเกษตรและนอกภาคเกษตร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</si>
</sst>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AngsanaUPC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textRotation="180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6" fillId="2" borderId="0" xfId="0" applyFont="1" applyFill="1"/>
    <xf numFmtId="0" fontId="6" fillId="0" borderId="0" xfId="0" applyFont="1" applyBorder="1"/>
    <xf numFmtId="0" fontId="6" fillId="0" borderId="0" xfId="0" applyFont="1"/>
    <xf numFmtId="0" fontId="7" fillId="0" borderId="1" xfId="0" applyFont="1" applyBorder="1"/>
    <xf numFmtId="3" fontId="7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Continuous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7" fillId="0" borderId="12" xfId="0" applyFont="1" applyBorder="1"/>
    <xf numFmtId="0" fontId="3" fillId="0" borderId="4" xfId="0" applyFont="1" applyBorder="1"/>
    <xf numFmtId="0" fontId="8" fillId="0" borderId="6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3" fontId="0" fillId="0" borderId="0" xfId="0" applyNumberFormat="1"/>
    <xf numFmtId="2" fontId="0" fillId="0" borderId="0" xfId="0" applyNumberFormat="1"/>
    <xf numFmtId="187" fontId="0" fillId="0" borderId="0" xfId="0" applyNumberFormat="1"/>
    <xf numFmtId="3" fontId="10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 textRotation="180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O25"/>
  <sheetViews>
    <sheetView showGridLines="0" tabSelected="1" defaultGridColor="0" topLeftCell="A10" colorId="12" workbookViewId="0">
      <selection activeCell="O25" sqref="O25"/>
    </sheetView>
  </sheetViews>
  <sheetFormatPr defaultRowHeight="15.75" x14ac:dyDescent="0.25"/>
  <cols>
    <col min="1" max="2" width="4.83203125" style="1" customWidth="1"/>
    <col min="3" max="3" width="6" style="1" customWidth="1"/>
    <col min="4" max="4" width="32.33203125" style="1" customWidth="1"/>
    <col min="5" max="5" width="14.1640625" style="1" customWidth="1"/>
    <col min="6" max="6" width="5.83203125" style="1" customWidth="1"/>
    <col min="7" max="7" width="16.5" style="1" customWidth="1"/>
    <col min="8" max="8" width="6.33203125" style="1" customWidth="1"/>
    <col min="9" max="9" width="14.6640625" style="1" customWidth="1"/>
    <col min="10" max="10" width="9" style="1" customWidth="1"/>
    <col min="11" max="11" width="13.1640625" style="1" customWidth="1"/>
    <col min="12" max="12" width="11" style="1" customWidth="1"/>
    <col min="13" max="13" width="14.6640625" style="1" customWidth="1"/>
    <col min="14" max="14" width="9.1640625" style="1" customWidth="1"/>
    <col min="15" max="15" width="4.83203125" style="1" customWidth="1"/>
    <col min="16" max="16384" width="9.33203125" style="1"/>
  </cols>
  <sheetData>
    <row r="1" spans="3:15" ht="21" customHeight="1" x14ac:dyDescent="0.25">
      <c r="O1" s="2"/>
    </row>
    <row r="2" spans="3:15" ht="26.1" customHeight="1" x14ac:dyDescent="0.35">
      <c r="C2" s="3" t="s">
        <v>16</v>
      </c>
    </row>
    <row r="3" spans="3:15" s="5" customFormat="1" ht="26.1" customHeight="1" x14ac:dyDescent="0.35">
      <c r="C3" s="4" t="s">
        <v>22</v>
      </c>
    </row>
    <row r="4" spans="3:15" s="5" customFormat="1" ht="23.25" customHeight="1" x14ac:dyDescent="0.35">
      <c r="C4" s="4"/>
      <c r="D4" s="6" t="s">
        <v>21</v>
      </c>
      <c r="E4" s="6"/>
      <c r="F4" s="6"/>
      <c r="G4" s="6"/>
      <c r="H4" s="6"/>
      <c r="I4" s="6"/>
      <c r="J4" s="6"/>
    </row>
    <row r="5" spans="3:15" s="5" customFormat="1" ht="23.25" customHeight="1" x14ac:dyDescent="0.3">
      <c r="D5" s="6" t="s">
        <v>23</v>
      </c>
      <c r="E5" s="6"/>
      <c r="F5" s="6"/>
      <c r="G5" s="6"/>
      <c r="H5" s="6"/>
      <c r="I5" s="6"/>
      <c r="J5" s="6"/>
    </row>
    <row r="6" spans="3:15" ht="5.0999999999999996" customHeight="1" x14ac:dyDescent="0.25">
      <c r="C6" s="7"/>
      <c r="D6" s="7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3:15" s="8" customFormat="1" ht="21.95" customHeight="1" x14ac:dyDescent="0.3">
      <c r="C7" s="42" t="s">
        <v>19</v>
      </c>
      <c r="D7" s="37"/>
      <c r="E7" s="36" t="s">
        <v>17</v>
      </c>
      <c r="F7" s="37"/>
      <c r="G7" s="45" t="s">
        <v>0</v>
      </c>
      <c r="H7" s="46"/>
      <c r="I7" s="46"/>
      <c r="J7" s="46"/>
      <c r="K7" s="46"/>
      <c r="L7" s="46"/>
      <c r="M7" s="46"/>
      <c r="N7" s="46"/>
    </row>
    <row r="8" spans="3:15" s="8" customFormat="1" ht="21.95" customHeight="1" x14ac:dyDescent="0.3">
      <c r="C8" s="43"/>
      <c r="D8" s="39"/>
      <c r="E8" s="38"/>
      <c r="F8" s="39"/>
      <c r="G8" s="43" t="s">
        <v>10</v>
      </c>
      <c r="H8" s="43"/>
      <c r="I8" s="45" t="s">
        <v>9</v>
      </c>
      <c r="J8" s="46"/>
      <c r="K8" s="46"/>
      <c r="L8" s="46"/>
      <c r="M8" s="46"/>
      <c r="N8" s="46"/>
    </row>
    <row r="9" spans="3:15" s="8" customFormat="1" ht="21.95" customHeight="1" x14ac:dyDescent="0.3">
      <c r="C9" s="43"/>
      <c r="D9" s="39"/>
      <c r="E9" s="38"/>
      <c r="F9" s="39"/>
      <c r="G9" s="43"/>
      <c r="H9" s="43"/>
      <c r="I9" s="36" t="s">
        <v>18</v>
      </c>
      <c r="J9" s="37"/>
      <c r="K9" s="35" t="s">
        <v>11</v>
      </c>
      <c r="L9" s="35"/>
      <c r="M9" s="36" t="s">
        <v>15</v>
      </c>
      <c r="N9" s="42"/>
    </row>
    <row r="10" spans="3:15" s="8" customFormat="1" ht="21.95" customHeight="1" x14ac:dyDescent="0.3">
      <c r="C10" s="43"/>
      <c r="D10" s="39"/>
      <c r="E10" s="38"/>
      <c r="F10" s="39"/>
      <c r="G10" s="43"/>
      <c r="H10" s="43"/>
      <c r="I10" s="38"/>
      <c r="J10" s="39"/>
      <c r="K10" s="35" t="s">
        <v>12</v>
      </c>
      <c r="L10" s="35"/>
      <c r="M10" s="38"/>
      <c r="N10" s="43"/>
    </row>
    <row r="11" spans="3:15" s="8" customFormat="1" ht="21.95" customHeight="1" x14ac:dyDescent="0.3">
      <c r="C11" s="43"/>
      <c r="D11" s="39"/>
      <c r="E11" s="38"/>
      <c r="F11" s="39"/>
      <c r="G11" s="43"/>
      <c r="H11" s="43"/>
      <c r="I11" s="38"/>
      <c r="J11" s="39"/>
      <c r="K11" s="35" t="s">
        <v>13</v>
      </c>
      <c r="L11" s="35"/>
      <c r="M11" s="38"/>
      <c r="N11" s="43"/>
    </row>
    <row r="12" spans="3:15" s="8" customFormat="1" ht="21.95" customHeight="1" x14ac:dyDescent="0.3">
      <c r="C12" s="44"/>
      <c r="D12" s="41"/>
      <c r="E12" s="40"/>
      <c r="F12" s="41"/>
      <c r="G12" s="43"/>
      <c r="H12" s="43"/>
      <c r="I12" s="40"/>
      <c r="J12" s="41"/>
      <c r="K12" s="35" t="s">
        <v>14</v>
      </c>
      <c r="L12" s="35"/>
      <c r="M12" s="40"/>
      <c r="N12" s="44"/>
    </row>
    <row r="13" spans="3:15" s="10" customFormat="1" ht="5.0999999999999996" customHeight="1" x14ac:dyDescent="0.3">
      <c r="C13" s="9"/>
      <c r="D13" s="9"/>
      <c r="E13" s="18"/>
      <c r="F13" s="19"/>
      <c r="G13" s="19"/>
      <c r="H13" s="19"/>
      <c r="I13" s="19"/>
      <c r="J13" s="19"/>
      <c r="K13" s="19"/>
      <c r="L13" s="19"/>
      <c r="M13" s="19"/>
      <c r="N13" s="19"/>
    </row>
    <row r="14" spans="3:15" s="10" customFormat="1" ht="24" customHeight="1" x14ac:dyDescent="0.3">
      <c r="C14" s="11" t="s">
        <v>1</v>
      </c>
      <c r="D14" s="21"/>
      <c r="E14" s="26">
        <v>134538.5</v>
      </c>
      <c r="F14" s="26"/>
      <c r="G14" s="26">
        <v>61429.35</v>
      </c>
      <c r="H14" s="26"/>
      <c r="I14" s="26">
        <v>33779.279999999999</v>
      </c>
      <c r="J14" s="26"/>
      <c r="K14" s="26">
        <v>9444.57</v>
      </c>
      <c r="L14" s="26"/>
      <c r="M14" s="26">
        <v>29885.3</v>
      </c>
      <c r="N14" s="24"/>
      <c r="O14" s="12"/>
    </row>
    <row r="15" spans="3:15" s="10" customFormat="1" ht="24" customHeight="1" x14ac:dyDescent="0.3">
      <c r="C15" s="13"/>
      <c r="D15" s="22" t="s">
        <v>2</v>
      </c>
      <c r="E15" s="27">
        <v>19524.57</v>
      </c>
      <c r="F15" s="27"/>
      <c r="G15" s="27">
        <v>4522.2</v>
      </c>
      <c r="H15" s="27"/>
      <c r="I15" s="27">
        <v>2085.66</v>
      </c>
      <c r="J15" s="27"/>
      <c r="K15" s="27">
        <v>2344.02</v>
      </c>
      <c r="L15" s="27"/>
      <c r="M15" s="27">
        <v>10572.69</v>
      </c>
      <c r="N15" s="25"/>
      <c r="O15" s="9"/>
    </row>
    <row r="16" spans="3:15" s="10" customFormat="1" ht="23.1" customHeight="1" x14ac:dyDescent="0.3">
      <c r="C16" s="15"/>
      <c r="D16" s="22" t="s">
        <v>3</v>
      </c>
      <c r="E16" s="27">
        <v>49348.86</v>
      </c>
      <c r="F16" s="27"/>
      <c r="G16" s="27">
        <v>20447.13</v>
      </c>
      <c r="H16" s="27"/>
      <c r="I16" s="27">
        <v>11922.45</v>
      </c>
      <c r="J16" s="27"/>
      <c r="K16" s="27">
        <v>4849.82</v>
      </c>
      <c r="L16" s="27"/>
      <c r="M16" s="27">
        <v>12129.46</v>
      </c>
      <c r="N16" s="25"/>
      <c r="O16" s="9"/>
    </row>
    <row r="17" spans="3:15" s="10" customFormat="1" ht="23.1" customHeight="1" x14ac:dyDescent="0.3">
      <c r="C17" s="15"/>
      <c r="D17" s="22" t="s">
        <v>4</v>
      </c>
      <c r="E17" s="27">
        <v>23735.26</v>
      </c>
      <c r="F17" s="27"/>
      <c r="G17" s="27">
        <v>11794.73</v>
      </c>
      <c r="H17" s="27"/>
      <c r="I17" s="27">
        <v>7363.01</v>
      </c>
      <c r="J17" s="27"/>
      <c r="K17" s="27">
        <v>1131.03</v>
      </c>
      <c r="L17" s="27"/>
      <c r="M17" s="27">
        <v>3446.49</v>
      </c>
      <c r="N17" s="25"/>
      <c r="O17" s="9"/>
    </row>
    <row r="18" spans="3:15" s="10" customFormat="1" ht="23.1" customHeight="1" x14ac:dyDescent="0.3">
      <c r="C18" s="15"/>
      <c r="D18" s="22" t="s">
        <v>5</v>
      </c>
      <c r="E18" s="27">
        <v>25811.37</v>
      </c>
      <c r="F18" s="27"/>
      <c r="G18" s="27">
        <v>14179.09</v>
      </c>
      <c r="H18" s="27"/>
      <c r="I18" s="27">
        <v>8179.33</v>
      </c>
      <c r="J18" s="27"/>
      <c r="K18" s="27">
        <v>789.75</v>
      </c>
      <c r="L18" s="27"/>
      <c r="M18" s="27">
        <v>2663.2</v>
      </c>
      <c r="N18" s="16"/>
      <c r="O18" s="9"/>
    </row>
    <row r="19" spans="3:15" s="10" customFormat="1" ht="23.1" customHeight="1" x14ac:dyDescent="0.3">
      <c r="C19" s="15"/>
      <c r="D19" s="22" t="s">
        <v>6</v>
      </c>
      <c r="E19" s="27">
        <v>12936.86</v>
      </c>
      <c r="F19" s="27"/>
      <c r="G19" s="27">
        <v>8324.3799999999992</v>
      </c>
      <c r="H19" s="27"/>
      <c r="I19" s="27">
        <v>3497.55</v>
      </c>
      <c r="J19" s="27"/>
      <c r="K19" s="27">
        <v>283.16000000000003</v>
      </c>
      <c r="L19" s="27"/>
      <c r="M19" s="27">
        <v>831.77</v>
      </c>
      <c r="N19" s="14"/>
      <c r="O19" s="9"/>
    </row>
    <row r="20" spans="3:15" s="10" customFormat="1" ht="23.1" customHeight="1" x14ac:dyDescent="0.3">
      <c r="C20" s="15"/>
      <c r="D20" s="22" t="s">
        <v>7</v>
      </c>
      <c r="E20" s="27">
        <v>2175.7199999999998</v>
      </c>
      <c r="F20" s="27"/>
      <c r="G20" s="27">
        <v>1490.08</v>
      </c>
      <c r="H20" s="27"/>
      <c r="I20" s="27">
        <v>493.36</v>
      </c>
      <c r="J20" s="27"/>
      <c r="K20" s="27">
        <v>42.76</v>
      </c>
      <c r="L20" s="27"/>
      <c r="M20" s="27">
        <v>149.52000000000001</v>
      </c>
      <c r="N20" s="14"/>
      <c r="O20" s="9"/>
    </row>
    <row r="21" spans="3:15" s="10" customFormat="1" ht="23.1" customHeight="1" x14ac:dyDescent="0.3">
      <c r="C21" s="15"/>
      <c r="D21" s="22" t="s">
        <v>8</v>
      </c>
      <c r="E21" s="27">
        <v>900.63</v>
      </c>
      <c r="F21" s="27"/>
      <c r="G21" s="27">
        <v>606.32000000000005</v>
      </c>
      <c r="H21" s="27"/>
      <c r="I21" s="27">
        <v>211.64</v>
      </c>
      <c r="J21" s="27"/>
      <c r="K21" s="27">
        <v>4.03</v>
      </c>
      <c r="L21" s="27"/>
      <c r="M21" s="27">
        <v>78.64</v>
      </c>
      <c r="N21" s="9"/>
      <c r="O21" s="9"/>
    </row>
    <row r="22" spans="3:15" s="10" customFormat="1" ht="21" customHeight="1" x14ac:dyDescent="0.3">
      <c r="C22" s="15"/>
      <c r="D22" s="22" t="s">
        <v>20</v>
      </c>
      <c r="E22" s="27">
        <v>105.21</v>
      </c>
      <c r="F22" s="27"/>
      <c r="G22" s="27">
        <v>65.41</v>
      </c>
      <c r="H22" s="27"/>
      <c r="I22" s="27">
        <v>26.28</v>
      </c>
      <c r="J22" s="27"/>
      <c r="K22" s="27" t="s">
        <v>24</v>
      </c>
      <c r="L22" s="27"/>
      <c r="M22" s="27">
        <v>13.52</v>
      </c>
      <c r="N22" s="9"/>
      <c r="O22" s="9"/>
    </row>
    <row r="23" spans="3:15" s="10" customFormat="1" ht="11.25" customHeight="1" x14ac:dyDescent="0.3">
      <c r="C23" s="17"/>
      <c r="D23" s="23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5" s="10" customFormat="1" ht="21" customHeight="1" x14ac:dyDescent="0.3">
      <c r="D24" s="9"/>
    </row>
    <row r="25" spans="3:15" x14ac:dyDescent="0.25">
      <c r="O25" s="34"/>
    </row>
  </sheetData>
  <mergeCells count="11">
    <mergeCell ref="K12:L12"/>
    <mergeCell ref="E7:F12"/>
    <mergeCell ref="C7:D12"/>
    <mergeCell ref="G7:N7"/>
    <mergeCell ref="I8:N8"/>
    <mergeCell ref="I9:J12"/>
    <mergeCell ref="M9:N12"/>
    <mergeCell ref="G8:H12"/>
    <mergeCell ref="K9:L9"/>
    <mergeCell ref="K10:L10"/>
    <mergeCell ref="K11:L11"/>
  </mergeCells>
  <pageMargins left="0.31496062992125984" right="0.31496062992125984" top="0.78740157480314965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5" workbookViewId="0">
      <selection activeCell="E15" sqref="E15"/>
    </sheetView>
  </sheetViews>
  <sheetFormatPr defaultRowHeight="21" x14ac:dyDescent="0.45"/>
  <cols>
    <col min="2" max="2" width="27.6640625" customWidth="1"/>
    <col min="3" max="3" width="32" customWidth="1"/>
    <col min="5" max="5" width="22.1640625" customWidth="1"/>
    <col min="9" max="9" width="11.1640625" bestFit="1" customWidth="1"/>
    <col min="11" max="11" width="14.6640625" customWidth="1"/>
    <col min="13" max="13" width="20.1640625" customWidth="1"/>
    <col min="15" max="15" width="20.33203125" customWidth="1"/>
    <col min="16" max="16" width="19.33203125" customWidth="1"/>
  </cols>
  <sheetData>
    <row r="1" spans="1:16" x14ac:dyDescent="0.45">
      <c r="D1" s="29">
        <f>SUM(D2:D3)</f>
        <v>134538.5</v>
      </c>
      <c r="E1" s="30">
        <f>SUM(E2:E3)</f>
        <v>100</v>
      </c>
      <c r="F1" s="30"/>
    </row>
    <row r="2" spans="1:16" x14ac:dyDescent="0.45">
      <c r="B2" t="s">
        <v>25</v>
      </c>
      <c r="D2" s="29">
        <f>'ตาราง 19.1-141'!G14</f>
        <v>61429.35</v>
      </c>
      <c r="E2" s="31">
        <f>D2*100/$D$1</f>
        <v>45.65930941700703</v>
      </c>
    </row>
    <row r="3" spans="1:16" x14ac:dyDescent="0.45">
      <c r="B3" t="s">
        <v>26</v>
      </c>
      <c r="D3" s="29">
        <f>SUM(D4:D6)</f>
        <v>73109.149999999994</v>
      </c>
      <c r="E3" s="31">
        <f t="shared" ref="E3:E6" si="0">D3*100/$D$1</f>
        <v>54.340690582992963</v>
      </c>
    </row>
    <row r="4" spans="1:16" x14ac:dyDescent="0.45">
      <c r="C4" t="s">
        <v>27</v>
      </c>
      <c r="D4" s="29">
        <f>'ตาราง 19.1-141'!I14</f>
        <v>33779.279999999999</v>
      </c>
      <c r="E4" s="31">
        <f t="shared" si="0"/>
        <v>25.107519408942423</v>
      </c>
      <c r="F4" s="30"/>
    </row>
    <row r="5" spans="1:16" x14ac:dyDescent="0.45">
      <c r="C5" t="s">
        <v>29</v>
      </c>
      <c r="D5" s="29">
        <f>'ตาราง 19.1-141'!K14</f>
        <v>9444.57</v>
      </c>
      <c r="E5" s="31">
        <f t="shared" si="0"/>
        <v>7.0199756946896246</v>
      </c>
      <c r="F5" s="30"/>
    </row>
    <row r="6" spans="1:16" x14ac:dyDescent="0.45">
      <c r="C6" s="28" t="s">
        <v>28</v>
      </c>
      <c r="D6" s="29">
        <f>'ตาราง 19.1-141'!M14</f>
        <v>29885.3</v>
      </c>
      <c r="E6" s="31">
        <f t="shared" si="0"/>
        <v>22.213195479360927</v>
      </c>
      <c r="F6" s="30"/>
    </row>
    <row r="7" spans="1:16" x14ac:dyDescent="0.45">
      <c r="F7" s="30"/>
      <c r="I7">
        <v>128268</v>
      </c>
    </row>
    <row r="8" spans="1:16" x14ac:dyDescent="0.45">
      <c r="F8">
        <v>54571</v>
      </c>
      <c r="G8">
        <f>C9/F8</f>
        <v>70596.70916787305</v>
      </c>
    </row>
    <row r="9" spans="1:16" x14ac:dyDescent="0.45">
      <c r="C9">
        <v>3852533016</v>
      </c>
      <c r="F9">
        <f>28623+1412</f>
        <v>30035</v>
      </c>
      <c r="G9">
        <f>C9/F9</f>
        <v>128268.12105876478</v>
      </c>
      <c r="I9">
        <f>F9*F9</f>
        <v>902101225</v>
      </c>
    </row>
    <row r="10" spans="1:16" x14ac:dyDescent="0.45">
      <c r="D10">
        <f>C9/F9</f>
        <v>128268.12105876478</v>
      </c>
      <c r="G10">
        <v>128268</v>
      </c>
    </row>
    <row r="11" spans="1:16" x14ac:dyDescent="0.45">
      <c r="G11">
        <v>70597</v>
      </c>
    </row>
    <row r="12" spans="1:16" x14ac:dyDescent="0.45">
      <c r="B12" t="s">
        <v>30</v>
      </c>
      <c r="K12">
        <v>3852533016</v>
      </c>
      <c r="M12">
        <v>3852533016</v>
      </c>
      <c r="O12">
        <v>2012278801</v>
      </c>
      <c r="P12">
        <v>2012278801</v>
      </c>
    </row>
    <row r="13" spans="1:16" x14ac:dyDescent="0.45">
      <c r="A13" t="s">
        <v>31</v>
      </c>
      <c r="C13" s="29">
        <v>6537969597</v>
      </c>
      <c r="G13">
        <v>61020</v>
      </c>
      <c r="K13">
        <v>54591</v>
      </c>
      <c r="M13">
        <v>32628</v>
      </c>
      <c r="O13">
        <v>20328</v>
      </c>
      <c r="P13">
        <v>56506</v>
      </c>
    </row>
    <row r="14" spans="1:16" x14ac:dyDescent="0.45">
      <c r="A14" t="s">
        <v>32</v>
      </c>
      <c r="C14" s="29">
        <v>134539</v>
      </c>
      <c r="E14" s="32">
        <f>C13/C14</f>
        <v>48595.348538342041</v>
      </c>
      <c r="G14">
        <v>8133</v>
      </c>
      <c r="K14" s="33">
        <f>K12/K13</f>
        <v>70570.845304171016</v>
      </c>
      <c r="M14">
        <f>M12/M13</f>
        <v>118074.44575211474</v>
      </c>
      <c r="O14">
        <f>O12/O13</f>
        <v>98990.495916961823</v>
      </c>
      <c r="P14">
        <f>P12/P13</f>
        <v>35611.772218879414</v>
      </c>
    </row>
    <row r="15" spans="1:16" x14ac:dyDescent="0.45">
      <c r="A15" t="s">
        <v>33</v>
      </c>
      <c r="C15" s="29">
        <v>71575</v>
      </c>
      <c r="E15" s="29">
        <f>C13/C15</f>
        <v>91344.318505064613</v>
      </c>
      <c r="G15">
        <v>2422</v>
      </c>
    </row>
    <row r="16" spans="1:16" x14ac:dyDescent="0.45">
      <c r="B16" t="s">
        <v>34</v>
      </c>
      <c r="C16" s="29">
        <v>61020</v>
      </c>
      <c r="G16">
        <f>SUM(G13:G15)</f>
        <v>71575</v>
      </c>
    </row>
    <row r="17" spans="2:5" x14ac:dyDescent="0.45">
      <c r="B17" t="s">
        <v>35</v>
      </c>
      <c r="C17" s="29">
        <v>2422</v>
      </c>
    </row>
    <row r="18" spans="2:5" x14ac:dyDescent="0.45">
      <c r="C18" s="29">
        <v>8133</v>
      </c>
      <c r="E18" s="29">
        <f>G16-C15</f>
        <v>0</v>
      </c>
    </row>
    <row r="19" spans="2:5" x14ac:dyDescent="0.45">
      <c r="C19" s="2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19.1-141</vt:lpstr>
      <vt:lpstr>ตาราง9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nong</cp:lastModifiedBy>
  <cp:lastPrinted>2015-01-11T04:33:12Z</cp:lastPrinted>
  <dcterms:created xsi:type="dcterms:W3CDTF">1999-10-22T10:07:44Z</dcterms:created>
  <dcterms:modified xsi:type="dcterms:W3CDTF">2015-02-05T07:51:12Z</dcterms:modified>
</cp:coreProperties>
</file>