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7.2" sheetId="1" r:id="rId1"/>
  </sheets>
  <definedNames/>
  <calcPr fullCalcOnLoad="1"/>
</workbook>
</file>

<file path=xl/sharedStrings.xml><?xml version="1.0" encoding="utf-8"?>
<sst xmlns="http://schemas.openxmlformats.org/spreadsheetml/2006/main" count="134" uniqueCount="97">
  <si>
    <t xml:space="preserve">ตาราง   </t>
  </si>
  <si>
    <t>รายรับ และรายจ่ายจริงของเทศบาล จำแนกตามประเภท เป็นรายอำเภอ และเทศบาล ปีงบประมาณ  2550</t>
  </si>
  <si>
    <t xml:space="preserve">TABLE </t>
  </si>
  <si>
    <t>ACTUAL REVENUE AND EXPENDITURE OF MUNICIPALITY BY TYPE, DISTRICT AND MUNICIPALITY: FISCAL YEAR 2007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</si>
  <si>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</si>
  <si>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</si>
  <si>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</si>
  <si>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</si>
  <si>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</si>
  <si>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</si>
  <si>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</si>
  <si>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</si>
  <si>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</si>
  <si>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</si>
  <si>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</si>
  <si>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</si>
  <si>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</si>
  <si>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</si>
  <si>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</si>
  <si>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Taxes and</t>
  </si>
  <si>
    <t>ค่าปรับ</t>
  </si>
  <si>
    <t>Property</t>
  </si>
  <si>
    <t>Public</t>
  </si>
  <si>
    <t>Miscellaneous</t>
  </si>
  <si>
    <t>Subsidies</t>
  </si>
  <si>
    <t>Permanent</t>
  </si>
  <si>
    <t xml:space="preserve">Expenditure  of </t>
  </si>
  <si>
    <t>Central</t>
  </si>
  <si>
    <t>duties</t>
  </si>
  <si>
    <t>Fees and fine</t>
  </si>
  <si>
    <t>utilities</t>
  </si>
  <si>
    <t>investment</t>
  </si>
  <si>
    <t>expenditure</t>
  </si>
  <si>
    <t>ยอดรวม</t>
  </si>
  <si>
    <t>Total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</si>
  <si>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</si>
  <si>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</si>
  <si>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</si>
  <si>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</si>
  <si>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</si>
  <si>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</si>
  <si>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</si>
  <si>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</si>
  <si>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</si>
  <si>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</si>
  <si>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</si>
  <si>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</si>
  <si>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</si>
  <si>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</si>
  <si>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</si>
  <si>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</si>
  <si>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</si>
  <si>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</si>
  <si>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เทศบาลตำบลบ่อเวฬุ</t>
  </si>
  <si>
    <t xml:space="preserve">         Boa Weru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</si>
  <si>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</si>
  <si>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</si>
  <si>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</si>
  <si>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</si>
  <si>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</si>
  <si>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</si>
  <si>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</si>
  <si>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</si>
  <si>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</si>
  <si>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</si>
  <si>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</si>
  <si>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</si>
  <si>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</si>
  <si>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</si>
  <si>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</si>
  <si>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</si>
  <si>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รายรับ และรายจ่ายจริงของเทศบาล จำแนกตามประเภท เป็นรายอำเภอ และเทศบาล ปีงบประมาณ  2550 (ต่อ)</t>
  </si>
  <si>
    <t>ACTUAL REVENUE AND EXPENDITURE OF MUNICIPALITY BY TYPE, DISTRICT AND MUNICIPALITY: FISCAL YEAR 2007 (Contd.)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</si>
  <si>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</si>
  <si>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</si>
  <si>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</si>
  <si>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</si>
  <si>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</si>
  <si>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</si>
  <si>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</si>
  <si>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</si>
  <si>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</si>
  <si>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</si>
  <si>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เทศบาลตำบลทับช้าง</t>
  </si>
  <si>
    <t>Tab chang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</si>
  <si>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</si>
  <si>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</si>
  <si>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</si>
  <si>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</si>
  <si>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</si>
  <si>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</si>
  <si>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อำเภอเขาคิชฌกูฏ</t>
  </si>
  <si>
    <t>Khao Khitchakut District</t>
  </si>
  <si>
    <t>เทศบาลตำบลพลวง</t>
  </si>
  <si>
    <t xml:space="preserve">           Plung Subdistrict Munitcipality</t>
  </si>
  <si>
    <t xml:space="preserve">      ที่มา:  สำนักงานท้องถิ่นจังหวัดจันทบุรี</t>
  </si>
  <si>
    <t xml:space="preserve"> Source:  Chanthaburi   Provincial Local Office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</si>
</sst>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.00\ \ \ "/>
    <numFmt numFmtId="178" formatCode="\-\ \ \ "/>
  </numFmts>
  <fonts count="43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b/>
      <sz val="11"/>
      <name val="AngsanaUPC"/>
      <family val="1"/>
    </font>
    <font>
      <b/>
      <sz val="11"/>
      <name val="Cordia New"/>
      <family val="0"/>
    </font>
    <font>
      <sz val="11"/>
      <name val="AngsanaUPC"/>
      <family val="1"/>
    </font>
    <font>
      <sz val="14"/>
      <name val="AngsanaUPC"/>
      <family val="1"/>
    </font>
    <font>
      <sz val="12"/>
      <name val="AngsanaUPC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2" applyAlignment="1" applyProtection="1">
      <alignment/>
      <protection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7" fontId="5" fillId="0" borderId="15" xfId="0" applyNumberFormat="1" applyFont="1" applyBorder="1" applyAlignment="1">
      <alignment/>
    </xf>
    <xf numFmtId="171" fontId="5" fillId="0" borderId="15" xfId="42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77" fontId="5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2"/>
    </xf>
    <xf numFmtId="177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2"/>
    </xf>
    <xf numFmtId="178" fontId="7" fillId="0" borderId="11" xfId="0" applyNumberFormat="1" applyFont="1" applyBorder="1" applyAlignment="1">
      <alignment horizontal="right"/>
    </xf>
    <xf numFmtId="171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/>
    </xf>
    <xf numFmtId="171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0" fontId="5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2"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haihead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49</xdr:row>
      <xdr:rowOff>47625</xdr:rowOff>
    </xdr:from>
    <xdr:to>
      <xdr:col>9</xdr:col>
      <xdr:colOff>190500</xdr:colOff>
      <xdr:row>50</xdr:row>
      <xdr:rowOff>190500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038725" y="1111567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48" customWidth="1"/>
    <col min="2" max="2" width="6.00390625" style="48" customWidth="1"/>
    <col min="3" max="3" width="5.28125" style="48" customWidth="1"/>
    <col min="4" max="4" width="12.7109375" style="48" customWidth="1"/>
    <col min="5" max="5" width="10.57421875" style="48" bestFit="1" customWidth="1"/>
    <col min="6" max="6" width="9.8515625" style="48" bestFit="1" customWidth="1"/>
    <col min="7" max="8" width="9.8515625" style="48" customWidth="1"/>
    <col min="9" max="9" width="9.7109375" style="48" bestFit="1" customWidth="1"/>
    <col min="10" max="10" width="10.57421875" style="48" customWidth="1"/>
    <col min="11" max="11" width="10.57421875" style="48" bestFit="1" customWidth="1"/>
    <col min="12" max="12" width="10.8515625" style="48" bestFit="1" customWidth="1"/>
    <col min="13" max="13" width="10.00390625" style="48" bestFit="1" customWidth="1"/>
    <col min="14" max="14" width="1.28515625" style="48" customWidth="1"/>
    <col min="15" max="15" width="31.8515625" style="48" customWidth="1"/>
    <col min="16" max="16" width="10.28125" style="48" customWidth="1"/>
    <col min="17" max="16384" width="9.140625" style="48" customWidth="1"/>
  </cols>
  <sheetData>
    <row r="1" spans="1:4" s="4" customFormat="1" ht="21.75">
      <c r="A1" s="1"/>
      <c r="B1" s="2" t="s">
        <v>0</v>
      </c>
      <c r="C1" s="3">
        <v>17.2</v>
      </c>
      <c r="D1" s="2" t="s">
        <v>1</v>
      </c>
    </row>
    <row r="2" spans="2:4" s="5" customFormat="1" ht="21">
      <c r="B2" s="6" t="s">
        <v>2</v>
      </c>
      <c r="C2" s="3">
        <v>17.2</v>
      </c>
      <c r="D2" s="6" t="s">
        <v>3</v>
      </c>
    </row>
    <row r="3" spans="1:15" s="7" customFormat="1" ht="18.75" customHeight="1">
      <c r="A3" s="49" t="s">
        <v>4</v>
      </c>
      <c r="B3" s="50"/>
      <c r="C3" s="50"/>
      <c r="D3" s="51"/>
      <c r="E3" s="56" t="s">
        <v>5</v>
      </c>
      <c r="F3" s="49"/>
      <c r="G3" s="49"/>
      <c r="H3" s="49"/>
      <c r="I3" s="49"/>
      <c r="J3" s="57"/>
      <c r="K3" s="58" t="s">
        <v>6</v>
      </c>
      <c r="L3" s="59"/>
      <c r="M3" s="59"/>
      <c r="N3" s="56" t="s">
        <v>7</v>
      </c>
      <c r="O3" s="60"/>
    </row>
    <row r="4" spans="1:15" s="7" customFormat="1" ht="16.5" customHeight="1">
      <c r="A4" s="52"/>
      <c r="B4" s="52"/>
      <c r="C4" s="52"/>
      <c r="D4" s="53"/>
      <c r="E4" s="65" t="s">
        <v>8</v>
      </c>
      <c r="F4" s="66"/>
      <c r="G4" s="66"/>
      <c r="H4" s="66"/>
      <c r="I4" s="66"/>
      <c r="J4" s="67"/>
      <c r="K4" s="68" t="s">
        <v>9</v>
      </c>
      <c r="L4" s="69"/>
      <c r="M4" s="69"/>
      <c r="N4" s="61"/>
      <c r="O4" s="62"/>
    </row>
    <row r="5" spans="1:15" s="7" customFormat="1" ht="20.25" customHeight="1">
      <c r="A5" s="52"/>
      <c r="B5" s="52"/>
      <c r="C5" s="52"/>
      <c r="D5" s="53"/>
      <c r="E5" s="11"/>
      <c r="F5" s="11"/>
      <c r="G5" s="11"/>
      <c r="H5" s="11"/>
      <c r="I5" s="11"/>
      <c r="J5" s="12"/>
      <c r="K5" s="13"/>
      <c r="L5" s="13" t="s">
        <v>6</v>
      </c>
      <c r="M5" s="13" t="s">
        <v>6</v>
      </c>
      <c r="N5" s="61"/>
      <c r="O5" s="62"/>
    </row>
    <row r="6" spans="1:15" s="7" customFormat="1" ht="22.5" customHeight="1">
      <c r="A6" s="52"/>
      <c r="B6" s="52"/>
      <c r="C6" s="52"/>
      <c r="D6" s="53"/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61"/>
      <c r="O6" s="62"/>
    </row>
    <row r="7" spans="1:15" s="7" customFormat="1" ht="21" customHeight="1">
      <c r="A7" s="52"/>
      <c r="B7" s="52"/>
      <c r="C7" s="52"/>
      <c r="D7" s="53"/>
      <c r="E7" s="11" t="s">
        <v>19</v>
      </c>
      <c r="F7" s="11" t="s">
        <v>20</v>
      </c>
      <c r="G7" s="11" t="s">
        <v>21</v>
      </c>
      <c r="H7" s="11" t="s">
        <v>22</v>
      </c>
      <c r="I7" s="11" t="s">
        <v>23</v>
      </c>
      <c r="J7" s="11" t="s">
        <v>24</v>
      </c>
      <c r="K7" s="13" t="s">
        <v>25</v>
      </c>
      <c r="L7" s="13" t="s">
        <v>26</v>
      </c>
      <c r="M7" s="13" t="s">
        <v>27</v>
      </c>
      <c r="N7" s="61"/>
      <c r="O7" s="62"/>
    </row>
    <row r="8" spans="1:15" s="7" customFormat="1" ht="21" customHeight="1">
      <c r="A8" s="54"/>
      <c r="B8" s="54"/>
      <c r="C8" s="54"/>
      <c r="D8" s="55"/>
      <c r="E8" s="14" t="s">
        <v>28</v>
      </c>
      <c r="F8" s="14" t="s">
        <v>29</v>
      </c>
      <c r="G8" s="14"/>
      <c r="H8" s="14" t="s">
        <v>30</v>
      </c>
      <c r="I8" s="14"/>
      <c r="J8" s="14"/>
      <c r="K8" s="15" t="s">
        <v>9</v>
      </c>
      <c r="L8" s="15" t="s">
        <v>31</v>
      </c>
      <c r="M8" s="15" t="s">
        <v>32</v>
      </c>
      <c r="N8" s="63"/>
      <c r="O8" s="64"/>
    </row>
    <row r="9" spans="1:16" s="12" customFormat="1" ht="16.5" customHeight="1">
      <c r="A9" s="16"/>
      <c r="B9" s="16"/>
      <c r="C9" s="16" t="s">
        <v>33</v>
      </c>
      <c r="D9" s="17"/>
      <c r="E9" s="18">
        <f aca="true" t="shared" si="0" ref="E9:M9">E10+E17+E20+E24+E26+E36+E39+E43+E45</f>
        <v>470949781.1999999</v>
      </c>
      <c r="F9" s="18">
        <f t="shared" si="0"/>
        <v>26637608.48</v>
      </c>
      <c r="G9" s="19">
        <f t="shared" si="0"/>
        <v>14814228.95</v>
      </c>
      <c r="H9" s="19">
        <f t="shared" si="0"/>
        <v>2071354.93</v>
      </c>
      <c r="I9" s="18">
        <f t="shared" si="0"/>
        <v>8137457.930000001</v>
      </c>
      <c r="J9" s="18">
        <f t="shared" si="0"/>
        <v>425917954.97999996</v>
      </c>
      <c r="K9" s="18">
        <f t="shared" si="0"/>
        <v>517930816.46</v>
      </c>
      <c r="L9" s="18">
        <f t="shared" si="0"/>
        <v>257974194.79</v>
      </c>
      <c r="M9" s="18">
        <f t="shared" si="0"/>
        <v>51560094.17999999</v>
      </c>
      <c r="N9" s="20"/>
      <c r="O9" s="16" t="s">
        <v>34</v>
      </c>
      <c r="P9" s="21"/>
    </row>
    <row r="10" spans="1:15" s="12" customFormat="1" ht="16.5" customHeight="1">
      <c r="A10" s="16"/>
      <c r="B10" s="22" t="s">
        <v>35</v>
      </c>
      <c r="E10" s="23">
        <f>SUM(E11:E16)</f>
        <v>248741650.19</v>
      </c>
      <c r="F10" s="23">
        <f aca="true" t="shared" si="1" ref="F10:M10">SUM(F11:F16)</f>
        <v>16826576.9</v>
      </c>
      <c r="G10" s="23">
        <f t="shared" si="1"/>
        <v>4980204.399999999</v>
      </c>
      <c r="H10" s="23">
        <f t="shared" si="1"/>
        <v>1649179.64</v>
      </c>
      <c r="I10" s="23">
        <f t="shared" si="1"/>
        <v>4316269.91</v>
      </c>
      <c r="J10" s="23">
        <f t="shared" si="1"/>
        <v>117680966</v>
      </c>
      <c r="K10" s="23">
        <f t="shared" si="1"/>
        <v>260579486.57999998</v>
      </c>
      <c r="L10" s="23">
        <f t="shared" si="1"/>
        <v>87092194.81</v>
      </c>
      <c r="M10" s="23">
        <f t="shared" si="1"/>
        <v>30991988.56</v>
      </c>
      <c r="N10" s="20"/>
      <c r="O10" s="12" t="s">
        <v>36</v>
      </c>
    </row>
    <row r="11" spans="1:15" s="7" customFormat="1" ht="16.5" customHeight="1">
      <c r="A11" s="16"/>
      <c r="B11" s="24" t="s">
        <v>37</v>
      </c>
      <c r="E11" s="25">
        <v>129855248.13</v>
      </c>
      <c r="F11" s="25">
        <v>12637515.52</v>
      </c>
      <c r="G11" s="25">
        <v>4410110.67</v>
      </c>
      <c r="H11" s="25">
        <v>1365052.64</v>
      </c>
      <c r="I11" s="25">
        <v>3362602.14</v>
      </c>
      <c r="J11" s="25">
        <v>37717784</v>
      </c>
      <c r="K11" s="25">
        <v>136996931.64</v>
      </c>
      <c r="L11" s="25">
        <v>24613982.6</v>
      </c>
      <c r="M11" s="25">
        <v>18988465.52</v>
      </c>
      <c r="N11" s="26"/>
      <c r="O11" s="27" t="s">
        <v>38</v>
      </c>
    </row>
    <row r="12" spans="1:15" s="7" customFormat="1" ht="16.5" customHeight="1">
      <c r="A12" s="16"/>
      <c r="B12" s="24" t="s">
        <v>39</v>
      </c>
      <c r="E12" s="25">
        <v>38585744.27</v>
      </c>
      <c r="F12" s="25">
        <v>1355219</v>
      </c>
      <c r="G12" s="25">
        <v>283328.76</v>
      </c>
      <c r="H12" s="28">
        <v>0</v>
      </c>
      <c r="I12" s="25">
        <v>131796</v>
      </c>
      <c r="J12" s="25">
        <f>30749636+1918000</f>
        <v>32667636</v>
      </c>
      <c r="K12" s="25">
        <v>48351588.77</v>
      </c>
      <c r="L12" s="25">
        <v>19094869.54</v>
      </c>
      <c r="M12" s="25">
        <v>3382018.78</v>
      </c>
      <c r="N12" s="26"/>
      <c r="O12" s="27" t="s">
        <v>40</v>
      </c>
    </row>
    <row r="13" spans="1:15" s="7" customFormat="1" ht="16.5" customHeight="1">
      <c r="A13" s="16"/>
      <c r="B13" s="24" t="s">
        <v>41</v>
      </c>
      <c r="E13" s="25">
        <v>15592769.83</v>
      </c>
      <c r="F13" s="25">
        <v>285094</v>
      </c>
      <c r="G13" s="25">
        <v>95027.26</v>
      </c>
      <c r="H13" s="29">
        <v>284127</v>
      </c>
      <c r="I13" s="25">
        <v>449140</v>
      </c>
      <c r="J13" s="25">
        <f>9831973+292905</f>
        <v>10124878</v>
      </c>
      <c r="K13" s="25">
        <v>14885733.95</v>
      </c>
      <c r="L13" s="25">
        <v>15270870.67</v>
      </c>
      <c r="M13" s="25">
        <v>1973049.38</v>
      </c>
      <c r="N13" s="26"/>
      <c r="O13" s="27" t="s">
        <v>42</v>
      </c>
    </row>
    <row r="14" spans="1:15" s="7" customFormat="1" ht="16.5" customHeight="1">
      <c r="A14" s="16"/>
      <c r="B14" s="24" t="s">
        <v>43</v>
      </c>
      <c r="E14" s="25">
        <v>27191459</v>
      </c>
      <c r="F14" s="25">
        <v>1037093.48</v>
      </c>
      <c r="G14" s="25">
        <v>96899.61</v>
      </c>
      <c r="H14" s="28">
        <v>0</v>
      </c>
      <c r="I14" s="25">
        <v>234715</v>
      </c>
      <c r="J14" s="28">
        <v>0</v>
      </c>
      <c r="K14" s="25">
        <v>12192684.21</v>
      </c>
      <c r="L14" s="25">
        <v>11435660</v>
      </c>
      <c r="M14" s="25">
        <v>772813</v>
      </c>
      <c r="N14" s="26"/>
      <c r="O14" s="27" t="s">
        <v>44</v>
      </c>
    </row>
    <row r="15" spans="1:15" s="7" customFormat="1" ht="16.5" customHeight="1">
      <c r="A15" s="16"/>
      <c r="B15" s="24" t="s">
        <v>45</v>
      </c>
      <c r="E15" s="25">
        <v>27000472.89</v>
      </c>
      <c r="F15" s="25">
        <v>1296984.5</v>
      </c>
      <c r="G15" s="28">
        <v>0</v>
      </c>
      <c r="H15" s="28">
        <v>0</v>
      </c>
      <c r="I15" s="25">
        <v>98416.77</v>
      </c>
      <c r="J15" s="25">
        <v>19625780</v>
      </c>
      <c r="K15" s="25">
        <v>27250488.04</v>
      </c>
      <c r="L15" s="25">
        <v>9595680</v>
      </c>
      <c r="M15" s="25">
        <v>4820924.31</v>
      </c>
      <c r="N15" s="26"/>
      <c r="O15" s="27" t="s">
        <v>46</v>
      </c>
    </row>
    <row r="16" spans="1:15" s="7" customFormat="1" ht="16.5" customHeight="1">
      <c r="A16" s="16"/>
      <c r="B16" s="24" t="s">
        <v>47</v>
      </c>
      <c r="E16" s="25">
        <v>10515956.07</v>
      </c>
      <c r="F16" s="25">
        <v>214670.4</v>
      </c>
      <c r="G16" s="25">
        <v>94838.1</v>
      </c>
      <c r="H16" s="28">
        <v>0</v>
      </c>
      <c r="I16" s="25">
        <v>39600</v>
      </c>
      <c r="J16" s="25">
        <v>17544888</v>
      </c>
      <c r="K16" s="25">
        <v>20902059.97</v>
      </c>
      <c r="L16" s="25">
        <v>7081132</v>
      </c>
      <c r="M16" s="25">
        <v>1054717.57</v>
      </c>
      <c r="N16" s="26"/>
      <c r="O16" s="27" t="s">
        <v>48</v>
      </c>
    </row>
    <row r="17" spans="1:15" s="12" customFormat="1" ht="16.5" customHeight="1">
      <c r="A17" s="16"/>
      <c r="B17" s="20" t="s">
        <v>49</v>
      </c>
      <c r="E17" s="23">
        <f>SUM(E18:E19)</f>
        <v>33002106.4</v>
      </c>
      <c r="F17" s="23">
        <f aca="true" t="shared" si="2" ref="F17:M17">SUM(F18:F19)</f>
        <v>3050874.6</v>
      </c>
      <c r="G17" s="23">
        <f t="shared" si="2"/>
        <v>3285160.76</v>
      </c>
      <c r="H17" s="23">
        <f t="shared" si="2"/>
        <v>244277.29</v>
      </c>
      <c r="I17" s="23">
        <f t="shared" si="2"/>
        <v>717740</v>
      </c>
      <c r="J17" s="23">
        <f t="shared" si="2"/>
        <v>56803934.75</v>
      </c>
      <c r="K17" s="23">
        <f t="shared" si="2"/>
        <v>40222926.08</v>
      </c>
      <c r="L17" s="23">
        <f t="shared" si="2"/>
        <v>7017377.37</v>
      </c>
      <c r="M17" s="23">
        <f t="shared" si="2"/>
        <v>2970658.78</v>
      </c>
      <c r="N17" s="20"/>
      <c r="O17" s="12" t="s">
        <v>50</v>
      </c>
    </row>
    <row r="18" spans="1:15" s="7" customFormat="1" ht="16.5" customHeight="1">
      <c r="A18" s="16"/>
      <c r="B18" s="24" t="s">
        <v>51</v>
      </c>
      <c r="E18" s="25">
        <v>25955350.15</v>
      </c>
      <c r="F18" s="25">
        <v>3016240.6</v>
      </c>
      <c r="G18" s="25">
        <v>3261236.17</v>
      </c>
      <c r="H18" s="25">
        <v>37872.29</v>
      </c>
      <c r="I18" s="25">
        <v>633040</v>
      </c>
      <c r="J18" s="25">
        <v>48008025.75</v>
      </c>
      <c r="K18" s="25">
        <v>35126724.43</v>
      </c>
      <c r="L18" s="25">
        <v>588000</v>
      </c>
      <c r="M18" s="25">
        <v>2676316.78</v>
      </c>
      <c r="N18" s="26"/>
      <c r="O18" s="30" t="s">
        <v>52</v>
      </c>
    </row>
    <row r="19" spans="1:15" s="7" customFormat="1" ht="16.5" customHeight="1">
      <c r="A19" s="16"/>
      <c r="B19" s="24" t="s">
        <v>53</v>
      </c>
      <c r="E19" s="25">
        <v>7046756.25</v>
      </c>
      <c r="F19" s="25">
        <v>34634</v>
      </c>
      <c r="G19" s="25">
        <v>23924.59</v>
      </c>
      <c r="H19" s="25">
        <v>206405</v>
      </c>
      <c r="I19" s="25">
        <v>84700</v>
      </c>
      <c r="J19" s="25">
        <v>8795909</v>
      </c>
      <c r="K19" s="25">
        <v>5096201.65</v>
      </c>
      <c r="L19" s="25">
        <v>6429377.37</v>
      </c>
      <c r="M19" s="25">
        <v>294342</v>
      </c>
      <c r="N19" s="26"/>
      <c r="O19" s="31" t="s">
        <v>54</v>
      </c>
    </row>
    <row r="20" spans="1:15" s="12" customFormat="1" ht="16.5" customHeight="1">
      <c r="A20" s="16"/>
      <c r="B20" s="22" t="s">
        <v>55</v>
      </c>
      <c r="E20" s="23">
        <f>SUM(E21:E23)</f>
        <v>60835517.910000004</v>
      </c>
      <c r="F20" s="23">
        <f aca="true" t="shared" si="3" ref="F20:M20">SUM(F21:F23)</f>
        <v>2195390.78</v>
      </c>
      <c r="G20" s="23">
        <f t="shared" si="3"/>
        <v>3192852.34</v>
      </c>
      <c r="H20" s="23">
        <f t="shared" si="3"/>
        <v>88949</v>
      </c>
      <c r="I20" s="23">
        <f t="shared" si="3"/>
        <v>820053.56</v>
      </c>
      <c r="J20" s="23">
        <f t="shared" si="3"/>
        <v>91113353.52</v>
      </c>
      <c r="K20" s="23">
        <f t="shared" si="3"/>
        <v>69778034.77000001</v>
      </c>
      <c r="L20" s="23">
        <f t="shared" si="3"/>
        <v>41147772.72</v>
      </c>
      <c r="M20" s="23">
        <f t="shared" si="3"/>
        <v>6257236.470000001</v>
      </c>
      <c r="N20" s="20"/>
      <c r="O20" s="12" t="s">
        <v>56</v>
      </c>
    </row>
    <row r="21" spans="1:15" s="7" customFormat="1" ht="16.5" customHeight="1">
      <c r="A21" s="16"/>
      <c r="B21" s="24" t="s">
        <v>57</v>
      </c>
      <c r="E21" s="25">
        <v>35989245.27</v>
      </c>
      <c r="F21" s="25">
        <v>950846.4</v>
      </c>
      <c r="G21" s="25">
        <v>1876590.18</v>
      </c>
      <c r="H21" s="28">
        <v>0</v>
      </c>
      <c r="I21" s="25">
        <v>361639.03</v>
      </c>
      <c r="J21" s="25">
        <f>20106530+32564625.52</f>
        <v>52671155.519999996</v>
      </c>
      <c r="K21" s="25">
        <v>34733516.88</v>
      </c>
      <c r="L21" s="25">
        <v>14895069.72</v>
      </c>
      <c r="M21" s="25">
        <v>4327343.86</v>
      </c>
      <c r="N21" s="26"/>
      <c r="O21" s="27" t="s">
        <v>58</v>
      </c>
    </row>
    <row r="22" spans="1:15" s="7" customFormat="1" ht="16.5" customHeight="1">
      <c r="A22" s="16"/>
      <c r="B22" s="24" t="s">
        <v>59</v>
      </c>
      <c r="E22" s="25">
        <v>9895526.52</v>
      </c>
      <c r="F22" s="25">
        <v>418341</v>
      </c>
      <c r="G22" s="25">
        <v>275626.04</v>
      </c>
      <c r="H22" s="32">
        <v>88949</v>
      </c>
      <c r="I22" s="25">
        <v>265760</v>
      </c>
      <c r="J22" s="25">
        <v>15703047</v>
      </c>
      <c r="K22" s="25">
        <v>17188729.49</v>
      </c>
      <c r="L22" s="25">
        <v>11168277</v>
      </c>
      <c r="M22" s="25">
        <v>764818.38</v>
      </c>
      <c r="N22" s="26"/>
      <c r="O22" s="27" t="s">
        <v>60</v>
      </c>
    </row>
    <row r="23" spans="1:15" s="7" customFormat="1" ht="16.5" customHeight="1">
      <c r="A23" s="16"/>
      <c r="B23" s="24" t="s">
        <v>61</v>
      </c>
      <c r="E23" s="25">
        <v>14950746.12</v>
      </c>
      <c r="F23" s="25">
        <v>826203.38</v>
      </c>
      <c r="G23" s="25">
        <v>1040636.12</v>
      </c>
      <c r="H23" s="28">
        <v>0</v>
      </c>
      <c r="I23" s="25">
        <v>192654.53</v>
      </c>
      <c r="J23" s="25">
        <v>22739151</v>
      </c>
      <c r="K23" s="25">
        <v>17855788.4</v>
      </c>
      <c r="L23" s="25">
        <v>15084426</v>
      </c>
      <c r="M23" s="25">
        <v>1165074.23</v>
      </c>
      <c r="N23" s="26"/>
      <c r="O23" s="27" t="s">
        <v>62</v>
      </c>
    </row>
    <row r="24" spans="1:15" s="12" customFormat="1" ht="16.5" customHeight="1">
      <c r="A24" s="16"/>
      <c r="B24" s="22" t="s">
        <v>63</v>
      </c>
      <c r="C24" s="16"/>
      <c r="D24" s="17"/>
      <c r="E24" s="25">
        <f>E25</f>
        <v>20351072.96</v>
      </c>
      <c r="F24" s="25">
        <f aca="true" t="shared" si="4" ref="F24:M24">F25</f>
        <v>592588.5</v>
      </c>
      <c r="G24" s="25">
        <f t="shared" si="4"/>
        <v>651661.76</v>
      </c>
      <c r="H24" s="28">
        <v>0</v>
      </c>
      <c r="I24" s="25">
        <f t="shared" si="4"/>
        <v>718959.26</v>
      </c>
      <c r="J24" s="25">
        <f t="shared" si="4"/>
        <v>31309743.71</v>
      </c>
      <c r="K24" s="25">
        <f t="shared" si="4"/>
        <v>21391583.06</v>
      </c>
      <c r="L24" s="25">
        <f t="shared" si="4"/>
        <v>34860097.54</v>
      </c>
      <c r="M24" s="25">
        <f t="shared" si="4"/>
        <v>1700400.1</v>
      </c>
      <c r="N24" s="20"/>
      <c r="O24" s="12" t="s">
        <v>64</v>
      </c>
    </row>
    <row r="25" spans="1:15" s="7" customFormat="1" ht="16.5" customHeight="1">
      <c r="A25" s="33"/>
      <c r="B25" s="24" t="s">
        <v>65</v>
      </c>
      <c r="C25" s="33"/>
      <c r="D25" s="34"/>
      <c r="E25" s="25">
        <v>20351072.96</v>
      </c>
      <c r="F25" s="25">
        <v>592588.5</v>
      </c>
      <c r="G25" s="25">
        <v>651661.76</v>
      </c>
      <c r="H25" s="28">
        <v>0</v>
      </c>
      <c r="I25" s="25">
        <v>718959.26</v>
      </c>
      <c r="J25" s="25">
        <f>26577990+4731753.71</f>
        <v>31309743.71</v>
      </c>
      <c r="K25" s="25">
        <v>21391583.06</v>
      </c>
      <c r="L25" s="25">
        <v>34860097.54</v>
      </c>
      <c r="M25" s="25">
        <v>1700400.1</v>
      </c>
      <c r="N25" s="26"/>
      <c r="O25" s="35" t="s">
        <v>66</v>
      </c>
    </row>
    <row r="26" spans="1:15" s="12" customFormat="1" ht="16.5" customHeight="1">
      <c r="A26" s="16"/>
      <c r="B26" s="22" t="s">
        <v>67</v>
      </c>
      <c r="C26" s="16"/>
      <c r="D26" s="17"/>
      <c r="E26" s="25">
        <f>SUM(E27)</f>
        <v>9895526.52</v>
      </c>
      <c r="F26" s="25">
        <f aca="true" t="shared" si="5" ref="F26:M26">SUM(F27)</f>
        <v>418341</v>
      </c>
      <c r="G26" s="25">
        <f t="shared" si="5"/>
        <v>275626.04</v>
      </c>
      <c r="H26" s="25">
        <f t="shared" si="5"/>
        <v>88949</v>
      </c>
      <c r="I26" s="25">
        <f t="shared" si="5"/>
        <v>265760</v>
      </c>
      <c r="J26" s="25">
        <f t="shared" si="5"/>
        <v>15703047</v>
      </c>
      <c r="K26" s="25">
        <f t="shared" si="5"/>
        <v>11487968</v>
      </c>
      <c r="L26" s="25">
        <f t="shared" si="5"/>
        <v>8216030</v>
      </c>
      <c r="M26" s="25">
        <f t="shared" si="5"/>
        <v>919752.23</v>
      </c>
      <c r="N26" s="20"/>
      <c r="O26" s="20" t="s">
        <v>68</v>
      </c>
    </row>
    <row r="27" spans="1:15" s="7" customFormat="1" ht="16.5" customHeight="1">
      <c r="A27" s="36"/>
      <c r="B27" s="37" t="s">
        <v>69</v>
      </c>
      <c r="C27" s="36"/>
      <c r="D27" s="38"/>
      <c r="E27" s="39">
        <v>9895526.52</v>
      </c>
      <c r="F27" s="39">
        <v>418341</v>
      </c>
      <c r="G27" s="39">
        <v>275626.04</v>
      </c>
      <c r="H27" s="39">
        <v>88949</v>
      </c>
      <c r="I27" s="39">
        <v>265760</v>
      </c>
      <c r="J27" s="39">
        <v>15703047</v>
      </c>
      <c r="K27" s="39">
        <v>11487968</v>
      </c>
      <c r="L27" s="39">
        <v>8216030</v>
      </c>
      <c r="M27" s="39">
        <v>919752.23</v>
      </c>
      <c r="N27" s="40"/>
      <c r="O27" s="41" t="s">
        <v>70</v>
      </c>
    </row>
    <row r="28" spans="2:4" s="4" customFormat="1" ht="21">
      <c r="B28" s="2" t="s">
        <v>0</v>
      </c>
      <c r="C28" s="3">
        <v>17.2</v>
      </c>
      <c r="D28" s="2" t="s">
        <v>71</v>
      </c>
    </row>
    <row r="29" spans="2:4" s="5" customFormat="1" ht="21">
      <c r="B29" s="6" t="s">
        <v>2</v>
      </c>
      <c r="C29" s="3">
        <v>17.2</v>
      </c>
      <c r="D29" s="6" t="s">
        <v>72</v>
      </c>
    </row>
    <row r="30" spans="1:15" s="7" customFormat="1" ht="18.75" customHeight="1">
      <c r="A30" s="49" t="s">
        <v>4</v>
      </c>
      <c r="B30" s="50"/>
      <c r="C30" s="50"/>
      <c r="D30" s="51"/>
      <c r="E30" s="56" t="s">
        <v>5</v>
      </c>
      <c r="F30" s="49"/>
      <c r="G30" s="49"/>
      <c r="H30" s="49"/>
      <c r="I30" s="49"/>
      <c r="J30" s="57"/>
      <c r="K30" s="58" t="s">
        <v>6</v>
      </c>
      <c r="L30" s="59"/>
      <c r="M30" s="59"/>
      <c r="N30" s="56" t="s">
        <v>7</v>
      </c>
      <c r="O30" s="60"/>
    </row>
    <row r="31" spans="1:15" s="7" customFormat="1" ht="16.5" customHeight="1">
      <c r="A31" s="52"/>
      <c r="B31" s="52"/>
      <c r="C31" s="52"/>
      <c r="D31" s="53"/>
      <c r="E31" s="65" t="s">
        <v>8</v>
      </c>
      <c r="F31" s="66"/>
      <c r="G31" s="66"/>
      <c r="H31" s="66"/>
      <c r="I31" s="66"/>
      <c r="J31" s="67"/>
      <c r="K31" s="68" t="s">
        <v>9</v>
      </c>
      <c r="L31" s="69"/>
      <c r="M31" s="69"/>
      <c r="N31" s="61"/>
      <c r="O31" s="62"/>
    </row>
    <row r="32" spans="1:15" s="7" customFormat="1" ht="22.5" customHeight="1">
      <c r="A32" s="52"/>
      <c r="B32" s="52"/>
      <c r="C32" s="52"/>
      <c r="D32" s="53"/>
      <c r="E32" s="11"/>
      <c r="F32" s="11"/>
      <c r="G32" s="11"/>
      <c r="H32" s="11"/>
      <c r="I32" s="11"/>
      <c r="J32" s="12"/>
      <c r="K32" s="13"/>
      <c r="L32" s="13" t="s">
        <v>6</v>
      </c>
      <c r="M32" s="13" t="s">
        <v>6</v>
      </c>
      <c r="N32" s="61"/>
      <c r="O32" s="62"/>
    </row>
    <row r="33" spans="1:15" s="7" customFormat="1" ht="22.5" customHeight="1">
      <c r="A33" s="52"/>
      <c r="B33" s="52"/>
      <c r="C33" s="52"/>
      <c r="D33" s="53"/>
      <c r="E33" s="11" t="s">
        <v>10</v>
      </c>
      <c r="F33" s="11" t="s">
        <v>11</v>
      </c>
      <c r="G33" s="11" t="s">
        <v>12</v>
      </c>
      <c r="H33" s="11" t="s">
        <v>13</v>
      </c>
      <c r="I33" s="11" t="s">
        <v>14</v>
      </c>
      <c r="J33" s="13" t="s">
        <v>15</v>
      </c>
      <c r="K33" s="13" t="s">
        <v>16</v>
      </c>
      <c r="L33" s="13" t="s">
        <v>17</v>
      </c>
      <c r="M33" s="13" t="s">
        <v>18</v>
      </c>
      <c r="N33" s="61"/>
      <c r="O33" s="62"/>
    </row>
    <row r="34" spans="1:15" s="7" customFormat="1" ht="21" customHeight="1">
      <c r="A34" s="52"/>
      <c r="B34" s="52"/>
      <c r="C34" s="52"/>
      <c r="D34" s="53"/>
      <c r="E34" s="11" t="s">
        <v>19</v>
      </c>
      <c r="F34" s="11" t="s">
        <v>20</v>
      </c>
      <c r="G34" s="11" t="s">
        <v>21</v>
      </c>
      <c r="H34" s="11" t="s">
        <v>22</v>
      </c>
      <c r="I34" s="11" t="s">
        <v>23</v>
      </c>
      <c r="J34" s="11" t="s">
        <v>24</v>
      </c>
      <c r="K34" s="13" t="s">
        <v>25</v>
      </c>
      <c r="L34" s="13" t="s">
        <v>26</v>
      </c>
      <c r="M34" s="13" t="s">
        <v>27</v>
      </c>
      <c r="N34" s="61"/>
      <c r="O34" s="62"/>
    </row>
    <row r="35" spans="1:15" s="7" customFormat="1" ht="21" customHeight="1">
      <c r="A35" s="54"/>
      <c r="B35" s="54"/>
      <c r="C35" s="54"/>
      <c r="D35" s="55"/>
      <c r="E35" s="14" t="s">
        <v>28</v>
      </c>
      <c r="F35" s="14" t="s">
        <v>29</v>
      </c>
      <c r="G35" s="14"/>
      <c r="H35" s="14" t="s">
        <v>30</v>
      </c>
      <c r="I35" s="14"/>
      <c r="J35" s="14"/>
      <c r="K35" s="15" t="s">
        <v>9</v>
      </c>
      <c r="L35" s="15" t="s">
        <v>31</v>
      </c>
      <c r="M35" s="15" t="s">
        <v>32</v>
      </c>
      <c r="N35" s="63"/>
      <c r="O35" s="64"/>
    </row>
    <row r="36" spans="1:15" s="12" customFormat="1" ht="16.5" customHeight="1">
      <c r="A36" s="8"/>
      <c r="B36" s="22" t="s">
        <v>73</v>
      </c>
      <c r="C36" s="8"/>
      <c r="D36" s="9"/>
      <c r="E36" s="25">
        <f>SUM(E37:E38)</f>
        <v>35808476</v>
      </c>
      <c r="F36" s="25">
        <f aca="true" t="shared" si="6" ref="F36:M36">SUM(F37:F38)</f>
        <v>1075971.3</v>
      </c>
      <c r="G36" s="25">
        <f t="shared" si="6"/>
        <v>598838.54</v>
      </c>
      <c r="H36" s="28">
        <v>0</v>
      </c>
      <c r="I36" s="25">
        <f t="shared" si="6"/>
        <v>299233</v>
      </c>
      <c r="J36" s="25">
        <f t="shared" si="6"/>
        <v>48338913</v>
      </c>
      <c r="K36" s="25">
        <f t="shared" si="6"/>
        <v>50263821</v>
      </c>
      <c r="L36" s="25">
        <f t="shared" si="6"/>
        <v>21479396</v>
      </c>
      <c r="M36" s="25">
        <f t="shared" si="6"/>
        <v>2808906.35</v>
      </c>
      <c r="N36" s="10"/>
      <c r="O36" s="42" t="s">
        <v>74</v>
      </c>
    </row>
    <row r="37" spans="1:15" s="7" customFormat="1" ht="16.5" customHeight="1">
      <c r="A37" s="16"/>
      <c r="B37" s="24" t="s">
        <v>75</v>
      </c>
      <c r="C37" s="16"/>
      <c r="D37" s="17"/>
      <c r="E37" s="25">
        <v>19684540.39</v>
      </c>
      <c r="F37" s="25">
        <v>544868.4</v>
      </c>
      <c r="G37" s="25">
        <v>598838.54</v>
      </c>
      <c r="H37" s="28">
        <v>0</v>
      </c>
      <c r="I37" s="25">
        <v>151933</v>
      </c>
      <c r="J37" s="25">
        <f>19320737+7981538</f>
        <v>27302275</v>
      </c>
      <c r="K37" s="25">
        <v>29045788.66</v>
      </c>
      <c r="L37" s="25">
        <v>9877180</v>
      </c>
      <c r="M37" s="25">
        <v>621351.69</v>
      </c>
      <c r="N37" s="26"/>
      <c r="O37" s="27" t="s">
        <v>76</v>
      </c>
    </row>
    <row r="38" spans="1:15" s="7" customFormat="1" ht="16.5" customHeight="1">
      <c r="A38" s="16"/>
      <c r="B38" s="24" t="s">
        <v>77</v>
      </c>
      <c r="C38" s="16"/>
      <c r="D38" s="17"/>
      <c r="E38" s="25">
        <v>16123935.61</v>
      </c>
      <c r="F38" s="25">
        <v>531102.9</v>
      </c>
      <c r="G38" s="28">
        <v>0</v>
      </c>
      <c r="H38" s="28">
        <v>0</v>
      </c>
      <c r="I38" s="25">
        <v>147300</v>
      </c>
      <c r="J38" s="25">
        <f>16871561+4165077</f>
        <v>21036638</v>
      </c>
      <c r="K38" s="25">
        <v>21218032.34</v>
      </c>
      <c r="L38" s="25">
        <v>11602216</v>
      </c>
      <c r="M38" s="25">
        <v>2187554.66</v>
      </c>
      <c r="N38" s="26"/>
      <c r="O38" s="27" t="s">
        <v>78</v>
      </c>
    </row>
    <row r="39" spans="1:15" s="12" customFormat="1" ht="16.5" customHeight="1">
      <c r="A39" s="16"/>
      <c r="B39" s="22" t="s">
        <v>79</v>
      </c>
      <c r="C39" s="16"/>
      <c r="D39" s="17"/>
      <c r="E39" s="25">
        <f>SUM(E40:E41)</f>
        <v>42626515.97</v>
      </c>
      <c r="F39" s="25">
        <f aca="true" t="shared" si="7" ref="F39:M39">SUM(F40:F41)</f>
        <v>1303194</v>
      </c>
      <c r="G39" s="25">
        <f t="shared" si="7"/>
        <v>1709558.94</v>
      </c>
      <c r="H39" s="28">
        <v>0</v>
      </c>
      <c r="I39" s="25">
        <f t="shared" si="7"/>
        <v>691310</v>
      </c>
      <c r="J39" s="25">
        <f t="shared" si="7"/>
        <v>37542484</v>
      </c>
      <c r="K39" s="25">
        <f t="shared" si="7"/>
        <v>41517565.53</v>
      </c>
      <c r="L39" s="25">
        <f t="shared" si="7"/>
        <v>38358361.35</v>
      </c>
      <c r="M39" s="25">
        <f t="shared" si="7"/>
        <v>3848242.05</v>
      </c>
      <c r="N39" s="20"/>
      <c r="O39" s="12" t="s">
        <v>80</v>
      </c>
    </row>
    <row r="40" spans="1:15" s="7" customFormat="1" ht="16.5" customHeight="1">
      <c r="A40" s="16"/>
      <c r="B40" s="35" t="s">
        <v>81</v>
      </c>
      <c r="C40" s="16"/>
      <c r="D40" s="17"/>
      <c r="E40" s="25">
        <v>27033746.14</v>
      </c>
      <c r="F40" s="25">
        <v>1018100</v>
      </c>
      <c r="G40" s="25">
        <v>1614531.68</v>
      </c>
      <c r="H40" s="28">
        <v>0</v>
      </c>
      <c r="I40" s="25">
        <v>242170</v>
      </c>
      <c r="J40" s="25">
        <v>27417606</v>
      </c>
      <c r="K40" s="25">
        <v>26631831.58</v>
      </c>
      <c r="L40" s="25">
        <v>23087490.68</v>
      </c>
      <c r="M40" s="25">
        <v>1875192.67</v>
      </c>
      <c r="N40" s="26"/>
      <c r="O40" s="27" t="s">
        <v>82</v>
      </c>
    </row>
    <row r="41" spans="1:15" s="7" customFormat="1" ht="16.5" customHeight="1">
      <c r="A41" s="16"/>
      <c r="B41" s="35" t="s">
        <v>83</v>
      </c>
      <c r="C41" s="16"/>
      <c r="D41" s="17"/>
      <c r="E41" s="25">
        <v>15592769.83</v>
      </c>
      <c r="F41" s="25">
        <v>285094</v>
      </c>
      <c r="G41" s="25">
        <v>95027.26</v>
      </c>
      <c r="H41" s="28">
        <v>0</v>
      </c>
      <c r="I41" s="25">
        <v>449140</v>
      </c>
      <c r="J41" s="25">
        <f>9831973+292905</f>
        <v>10124878</v>
      </c>
      <c r="K41" s="25">
        <v>14885733.95</v>
      </c>
      <c r="L41" s="25">
        <v>15270870.67</v>
      </c>
      <c r="M41" s="25">
        <v>1973049.38</v>
      </c>
      <c r="N41" s="26"/>
      <c r="O41" s="27" t="s">
        <v>84</v>
      </c>
    </row>
    <row r="42" spans="1:15" s="12" customFormat="1" ht="16.5" customHeight="1">
      <c r="A42" s="16"/>
      <c r="B42" s="20" t="s">
        <v>85</v>
      </c>
      <c r="C42" s="16"/>
      <c r="D42" s="17"/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0"/>
      <c r="O42" s="12" t="s">
        <v>86</v>
      </c>
    </row>
    <row r="43" spans="1:15" s="12" customFormat="1" ht="16.5" customHeight="1">
      <c r="A43" s="16"/>
      <c r="B43" s="43" t="s">
        <v>87</v>
      </c>
      <c r="C43" s="16"/>
      <c r="D43" s="17"/>
      <c r="E43" s="25">
        <f>E44</f>
        <v>14721579.85</v>
      </c>
      <c r="F43" s="25">
        <f aca="true" t="shared" si="8" ref="F43:M43">F44</f>
        <v>795881.9</v>
      </c>
      <c r="G43" s="25">
        <f t="shared" si="8"/>
        <v>120326.17</v>
      </c>
      <c r="H43" s="28">
        <v>0</v>
      </c>
      <c r="I43" s="25">
        <f t="shared" si="8"/>
        <v>105682.2</v>
      </c>
      <c r="J43" s="25">
        <f t="shared" si="8"/>
        <v>16828139</v>
      </c>
      <c r="K43" s="25">
        <f t="shared" si="8"/>
        <v>16143710.92</v>
      </c>
      <c r="L43" s="25">
        <f t="shared" si="8"/>
        <v>9961315</v>
      </c>
      <c r="M43" s="25">
        <f t="shared" si="8"/>
        <v>1638744.64</v>
      </c>
      <c r="N43" s="20"/>
      <c r="O43" s="12" t="s">
        <v>88</v>
      </c>
    </row>
    <row r="44" spans="1:15" s="7" customFormat="1" ht="16.5" customHeight="1">
      <c r="A44" s="16"/>
      <c r="B44" s="44" t="s">
        <v>89</v>
      </c>
      <c r="C44" s="16"/>
      <c r="D44" s="17"/>
      <c r="E44" s="25">
        <v>14721579.85</v>
      </c>
      <c r="F44" s="25">
        <v>795881.9</v>
      </c>
      <c r="G44" s="25">
        <v>120326.17</v>
      </c>
      <c r="H44" s="28">
        <v>0</v>
      </c>
      <c r="I44" s="25">
        <v>105682.2</v>
      </c>
      <c r="J44" s="25">
        <f>16512739+315400</f>
        <v>16828139</v>
      </c>
      <c r="K44" s="25">
        <v>16143710.92</v>
      </c>
      <c r="L44" s="25">
        <v>9961315</v>
      </c>
      <c r="M44" s="25">
        <v>1638744.64</v>
      </c>
      <c r="N44" s="26"/>
      <c r="O44" s="27" t="s">
        <v>90</v>
      </c>
    </row>
    <row r="45" spans="1:15" s="12" customFormat="1" ht="16.5" customHeight="1">
      <c r="A45" s="16"/>
      <c r="B45" s="20" t="s">
        <v>91</v>
      </c>
      <c r="C45" s="16"/>
      <c r="D45" s="17"/>
      <c r="E45" s="25">
        <f>E46</f>
        <v>4967335.4</v>
      </c>
      <c r="F45" s="25">
        <f aca="true" t="shared" si="9" ref="F45:M45">F46</f>
        <v>378789.5</v>
      </c>
      <c r="G45" s="28">
        <v>0</v>
      </c>
      <c r="H45" s="28">
        <v>0</v>
      </c>
      <c r="I45" s="25">
        <f t="shared" si="9"/>
        <v>202450</v>
      </c>
      <c r="J45" s="25">
        <f t="shared" si="9"/>
        <v>10597374</v>
      </c>
      <c r="K45" s="25">
        <f t="shared" si="9"/>
        <v>6545720.52</v>
      </c>
      <c r="L45" s="25">
        <f t="shared" si="9"/>
        <v>9841650</v>
      </c>
      <c r="M45" s="25">
        <f t="shared" si="9"/>
        <v>424165</v>
      </c>
      <c r="N45" s="20"/>
      <c r="O45" s="20" t="s">
        <v>92</v>
      </c>
    </row>
    <row r="46" spans="1:15" s="7" customFormat="1" ht="16.5" customHeight="1">
      <c r="A46" s="16"/>
      <c r="B46" s="44" t="s">
        <v>93</v>
      </c>
      <c r="C46" s="16"/>
      <c r="D46" s="17"/>
      <c r="E46" s="25">
        <v>4967335.4</v>
      </c>
      <c r="F46" s="25">
        <v>378789.5</v>
      </c>
      <c r="G46" s="28">
        <v>0</v>
      </c>
      <c r="H46" s="28">
        <v>0</v>
      </c>
      <c r="I46" s="25">
        <v>202450</v>
      </c>
      <c r="J46" s="25">
        <v>10597374</v>
      </c>
      <c r="K46" s="25">
        <v>6545720.52</v>
      </c>
      <c r="L46" s="25">
        <v>9841650</v>
      </c>
      <c r="M46" s="25">
        <v>424165</v>
      </c>
      <c r="N46" s="26"/>
      <c r="O46" s="31" t="s">
        <v>94</v>
      </c>
    </row>
    <row r="47" spans="1:15" s="7" customFormat="1" ht="16.5" customHeight="1">
      <c r="A47" s="16"/>
      <c r="B47" s="26"/>
      <c r="C47" s="16"/>
      <c r="D47" s="17"/>
      <c r="E47" s="45"/>
      <c r="F47" s="45"/>
      <c r="G47" s="45"/>
      <c r="H47" s="45"/>
      <c r="I47" s="45"/>
      <c r="J47" s="45"/>
      <c r="K47" s="45"/>
      <c r="L47" s="45"/>
      <c r="M47" s="45"/>
      <c r="N47" s="26"/>
      <c r="O47" s="16"/>
    </row>
    <row r="48" spans="1:15" s="7" customFormat="1" ht="16.5" customHeight="1">
      <c r="A48" s="40"/>
      <c r="B48" s="40"/>
      <c r="C48" s="40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0"/>
      <c r="O48" s="40"/>
    </row>
    <row r="49" spans="1:15" s="7" customFormat="1" ht="16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9" s="7" customFormat="1" ht="21" customHeight="1">
      <c r="A50" s="16"/>
      <c r="B50" s="7" t="s">
        <v>95</v>
      </c>
      <c r="F50" s="26"/>
      <c r="G50" s="26"/>
      <c r="H50" s="26"/>
      <c r="I50" s="16"/>
    </row>
    <row r="51" spans="2:7" s="7" customFormat="1" ht="21" customHeight="1">
      <c r="B51" s="7" t="s">
        <v>96</v>
      </c>
      <c r="F51" s="26"/>
      <c r="G51" s="26"/>
    </row>
    <row r="52" s="7" customFormat="1" ht="16.5"/>
  </sheetData>
  <sheetProtection/>
  <mergeCells count="12">
    <mergeCell ref="A30:D35"/>
    <mergeCell ref="E30:J30"/>
    <mergeCell ref="K30:M30"/>
    <mergeCell ref="N30:O35"/>
    <mergeCell ref="E31:J31"/>
    <mergeCell ref="K31:M31"/>
    <mergeCell ref="A3:D8"/>
    <mergeCell ref="E3:J3"/>
    <mergeCell ref="K3:M3"/>
    <mergeCell ref="N3:O8"/>
    <mergeCell ref="E4:J4"/>
    <mergeCell ref="K4:M4"/>
  </mergeCells>
  <printOptions/>
  <pageMargins left="0.5118110236220472" right="0.5118110236220472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2003-01-15T20:45:14Z</dcterms:created>
  <dcterms:modified xsi:type="dcterms:W3CDTF">2008-10-16T06:56:14Z</dcterms:modified>
  <cp:category/>
  <cp:version/>
  <cp:contentType/>
  <cp:contentStatus/>
</cp:coreProperties>
</file>