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T20.3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<sst xmlns="http://schemas.openxmlformats.org/spreadsheetml/2006/main" count="75" uniqueCount="71">
  <si>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ตาราง</t>
  </si>
  <si>
    <t>TABLE</t>
  </si>
  <si>
    <t>Total</t>
  </si>
  <si>
    <t>ร้อยละ</t>
  </si>
  <si>
    <t>Percent</t>
  </si>
  <si>
    <t>Area</t>
  </si>
  <si>
    <t>ยอดรวม</t>
  </si>
  <si>
    <t>ปริมาณ</t>
  </si>
  <si>
    <t>Quantity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</si>
  <si>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</si>
  <si>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</si>
  <si>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</si>
  <si>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</si>
  <si>
    <t>2546  (2003 )</t>
  </si>
  <si>
    <t>อำเภอเมืองจันทบุรี</t>
  </si>
  <si>
    <t>เทศบาลเมืองจันทบุรี</t>
  </si>
  <si>
    <t>เทศบาลตำบลจันทนิมิต</t>
  </si>
  <si>
    <t>เทศบาลตำบลท่าช้าง</t>
  </si>
  <si>
    <t>เทศบาลตำบลบางกะจะ</t>
  </si>
  <si>
    <t>เทศบาลตำบลพลับพลานารายณ์</t>
  </si>
  <si>
    <t>เทศบาลตำบลหนองบัว</t>
  </si>
  <si>
    <t>อำเภอขลุง</t>
  </si>
  <si>
    <t>เทศบาลเมืองขลุง</t>
  </si>
  <si>
    <t>อำเภอท่าใหม่</t>
  </si>
  <si>
    <t>เทศบาลตำบลท่าใหม่</t>
  </si>
  <si>
    <t>เทศบาลตำบลเนินสูง</t>
  </si>
  <si>
    <t>เทศบาลตำบลหนองคล้า</t>
  </si>
  <si>
    <t>อำเภอโป่งน้ำร้อน</t>
  </si>
  <si>
    <t>เทศบาลตำบลโป่งน้ำร้อน</t>
  </si>
  <si>
    <t>อำเภอมะขาม</t>
  </si>
  <si>
    <t>เทศบาลตำบลมะขาม</t>
  </si>
  <si>
    <t>อำเภอแหลมสิงห์</t>
  </si>
  <si>
    <t>เทศบาลตำบลปากน้ำแหลมสิงห์</t>
  </si>
  <si>
    <t>เทศบาลตำบลพลิ้ว</t>
  </si>
  <si>
    <t>อำเภอสอยดาว</t>
  </si>
  <si>
    <t>เทศบาลตำบลทรายขาว</t>
  </si>
  <si>
    <t>อำเภอแก่งหางแมว</t>
  </si>
  <si>
    <t>อำเภอนายายอาม</t>
  </si>
  <si>
    <t>เทศบาลตำบลนายายอาม</t>
  </si>
  <si>
    <t>กิ่งอำเภอเขาคิชฌกูฏ</t>
  </si>
  <si>
    <t>Mueang Chanthaburi District</t>
  </si>
  <si>
    <t>Chanthaburi Town Munitcipality</t>
  </si>
  <si>
    <t>Chanthanimit Subdistrict Munitcipality</t>
  </si>
  <si>
    <t>Tha Chang Subdistrict Munitcipality</t>
  </si>
  <si>
    <t>Bang Kacha Subdistrict Munitcipality</t>
  </si>
  <si>
    <t>Phlap Phla Naria Subdistrict Munitcipality</t>
  </si>
  <si>
    <t>Nong Bua Subdistrict Munitcipality</t>
  </si>
  <si>
    <t>Khlung District</t>
  </si>
  <si>
    <t>Khlung Town Munitcipality</t>
  </si>
  <si>
    <t>Tha Mai District</t>
  </si>
  <si>
    <t>Tha Mai District Subdistrict Munitcipality</t>
  </si>
  <si>
    <t>Noen Sung Subdistrict Munitcipality</t>
  </si>
  <si>
    <t>Nong Khla Subdistrict Munitcipality</t>
  </si>
  <si>
    <t>Pong Nam Ron District</t>
  </si>
  <si>
    <t>Pong Nam Ron Subdistrict Munitcipality</t>
  </si>
  <si>
    <t>Makham District</t>
  </si>
  <si>
    <t>Nakham Subdistrict Munitcipality</t>
  </si>
  <si>
    <t>Laem Sing District</t>
  </si>
  <si>
    <t>Pak Nom Leam Sing Subdistrict Munitcipality</t>
  </si>
  <si>
    <t>Phliu Subdistrict Munitcipality</t>
  </si>
  <si>
    <t>Soi Dao District</t>
  </si>
  <si>
    <t>Sai Khao Subdistrict Munitcipality</t>
  </si>
  <si>
    <t>Kaeng Hang Maeu District</t>
  </si>
  <si>
    <t>Na Yai Am District</t>
  </si>
  <si>
    <t>Na Yai Am Subdistrict Munitcipality</t>
  </si>
  <si>
    <t>Khao Khitchakut Minor District</t>
  </si>
  <si>
    <t xml:space="preserve">                   (ปริมาณตันต่อวัน   Quantities in ton per day)</t>
  </si>
  <si>
    <t>เขตการปกครอง</t>
  </si>
  <si>
    <t>ปริมาณขยะมูลฝอย จำแนกเป็นรายอำเภอและเทศบาล  พ.ศ. 2546</t>
  </si>
  <si>
    <t>QUANTITY OF SOLID  WASTE BY DISTRICT AND MUNICIPALITY : 2003</t>
  </si>
  <si>
    <t>2545  (2002 )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</si>
</sst>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\ \ \ \ "/>
    <numFmt numFmtId="166" formatCode="\-\ 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 indent="2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165" fontId="6" fillId="0" borderId="15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19050</xdr:rowOff>
    </xdr:from>
    <xdr:to>
      <xdr:col>11</xdr:col>
      <xdr:colOff>485775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44275" y="295275"/>
          <a:ext cx="400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3" sqref="E3"/>
      <selection activeCell="E1" sqref="E1"/>
    </sheetView>
  </sheetViews>
  <sheetFormatPr defaultColWidth="9.140625" defaultRowHeight="21.75"/>
  <cols>
    <col min="1" max="1" width="1.421875" style="2" customWidth="1"/>
    <col min="2" max="2" width="2.421875" style="2" customWidth="1"/>
    <col min="3" max="3" width="4.140625" style="2" customWidth="1"/>
    <col min="4" max="4" width="4.57421875" style="9" customWidth="1"/>
    <col min="5" max="5" width="38.28125" style="2" customWidth="1"/>
    <col min="6" max="7" width="12.7109375" style="2" customWidth="1"/>
    <col min="8" max="8" width="12.7109375" style="25" customWidth="1"/>
    <col min="9" max="9" width="12.7109375" style="27" customWidth="1"/>
    <col min="10" max="10" width="56.140625" style="2" customWidth="1"/>
    <col min="11" max="11" width="11.00390625" style="2" customWidth="1"/>
    <col min="12" max="12" width="8.140625" style="2" customWidth="1"/>
    <col min="13" max="16384" width="9.140625" style="2" customWidth="1"/>
  </cols>
  <sheetData>
    <row r="1" spans="2:7" ht="21.75" customHeight="1">
      <c r="B1" s="1" t="s">
        <v>0</v>
      </c>
      <c r="C1" s="1"/>
      <c r="D1" s="4">
        <v>20.3</v>
      </c>
      <c r="E1" s="1" t="s">
        <v>68</v>
      </c>
      <c r="F1" s="1"/>
      <c r="G1" s="1"/>
    </row>
    <row r="2" spans="2:9" s="6" customFormat="1" ht="19.5" customHeight="1">
      <c r="B2" s="3" t="s">
        <v>1</v>
      </c>
      <c r="C2" s="3"/>
      <c r="D2" s="12">
        <v>20.3</v>
      </c>
      <c r="E2" s="3" t="s">
        <v>69</v>
      </c>
      <c r="F2" s="3"/>
      <c r="G2" s="3"/>
      <c r="H2" s="26"/>
      <c r="I2" s="28"/>
    </row>
    <row r="3" spans="1:13" ht="16.5" customHeight="1">
      <c r="A3" s="5"/>
      <c r="B3" s="8"/>
      <c r="C3" s="8"/>
      <c r="D3" s="8"/>
      <c r="E3" s="8"/>
      <c r="F3" s="8"/>
      <c r="G3" s="8"/>
      <c r="H3" s="13"/>
      <c r="I3" s="15"/>
      <c r="J3" s="29" t="s">
        <v>66</v>
      </c>
      <c r="K3" s="7"/>
      <c r="L3" s="7"/>
      <c r="M3" s="7"/>
    </row>
    <row r="4" spans="1:11" s="31" customFormat="1" ht="14.25" customHeight="1">
      <c r="A4" s="60" t="s">
        <v>67</v>
      </c>
      <c r="B4" s="60"/>
      <c r="C4" s="60"/>
      <c r="D4" s="60"/>
      <c r="E4" s="61"/>
      <c r="F4" s="57" t="s">
        <v>70</v>
      </c>
      <c r="G4" s="61"/>
      <c r="H4" s="57" t="s">
        <v>13</v>
      </c>
      <c r="I4" s="61"/>
      <c r="J4" s="57" t="s">
        <v>5</v>
      </c>
      <c r="K4" s="30"/>
    </row>
    <row r="5" spans="1:11" s="31" customFormat="1" ht="14.25" customHeight="1">
      <c r="A5" s="62"/>
      <c r="B5" s="62"/>
      <c r="C5" s="62"/>
      <c r="D5" s="62"/>
      <c r="E5" s="63"/>
      <c r="F5" s="32" t="s">
        <v>7</v>
      </c>
      <c r="G5" s="33" t="s">
        <v>3</v>
      </c>
      <c r="H5" s="32" t="s">
        <v>7</v>
      </c>
      <c r="I5" s="33" t="s">
        <v>3</v>
      </c>
      <c r="J5" s="58"/>
      <c r="K5" s="30"/>
    </row>
    <row r="6" spans="1:11" s="31" customFormat="1" ht="12.75" customHeight="1">
      <c r="A6" s="64"/>
      <c r="B6" s="64"/>
      <c r="C6" s="64"/>
      <c r="D6" s="64"/>
      <c r="E6" s="65"/>
      <c r="F6" s="34" t="s">
        <v>8</v>
      </c>
      <c r="G6" s="35" t="s">
        <v>4</v>
      </c>
      <c r="H6" s="34" t="s">
        <v>8</v>
      </c>
      <c r="I6" s="35" t="s">
        <v>4</v>
      </c>
      <c r="J6" s="59"/>
      <c r="K6" s="30"/>
    </row>
    <row r="7" spans="1:11" s="37" customFormat="1" ht="15.75" customHeight="1">
      <c r="A7" s="14"/>
      <c r="B7" s="23"/>
      <c r="C7" s="14"/>
      <c r="D7" s="20" t="s">
        <v>6</v>
      </c>
      <c r="E7" s="14"/>
      <c r="F7" s="51">
        <f>SUM(F8,F15,F17,F21,F23,F25,F28,F31)</f>
        <v>112.21</v>
      </c>
      <c r="G7" s="52">
        <f>SUM(F7*100/F7)</f>
        <v>100</v>
      </c>
      <c r="H7" s="47">
        <v>143.5</v>
      </c>
      <c r="I7" s="47">
        <f>H7*100/H7</f>
        <v>100</v>
      </c>
      <c r="J7" s="14" t="s">
        <v>2</v>
      </c>
      <c r="K7" s="36"/>
    </row>
    <row r="8" spans="1:11" s="37" customFormat="1" ht="15.75" customHeight="1">
      <c r="A8" s="10"/>
      <c r="B8" s="16" t="s">
        <v>14</v>
      </c>
      <c r="C8" s="14"/>
      <c r="D8" s="10"/>
      <c r="E8" s="10"/>
      <c r="F8" s="53">
        <f>SUM(F9:F14)</f>
        <v>69.02</v>
      </c>
      <c r="G8" s="52">
        <f>(F8*100)/F7</f>
        <v>61.50966936993138</v>
      </c>
      <c r="H8" s="48">
        <f>SUM(H9:H14)</f>
        <v>92.5</v>
      </c>
      <c r="I8" s="48">
        <f>(H8*100)/H7</f>
        <v>64.45993031358886</v>
      </c>
      <c r="J8" s="22" t="s">
        <v>40</v>
      </c>
      <c r="K8" s="36"/>
    </row>
    <row r="9" spans="1:11" s="31" customFormat="1" ht="15.75" customHeight="1">
      <c r="A9" s="18"/>
      <c r="B9" s="17" t="s">
        <v>15</v>
      </c>
      <c r="C9" s="11"/>
      <c r="D9" s="18"/>
      <c r="E9" s="18"/>
      <c r="F9" s="54">
        <v>44.39</v>
      </c>
      <c r="G9" s="52">
        <f>(F9*100)/F7</f>
        <v>39.55975403261741</v>
      </c>
      <c r="H9" s="49">
        <v>49</v>
      </c>
      <c r="I9" s="49">
        <f>(H9*100)/H7</f>
        <v>34.146341463414636</v>
      </c>
      <c r="J9" s="19" t="s">
        <v>41</v>
      </c>
      <c r="K9" s="30"/>
    </row>
    <row r="10" spans="1:11" s="31" customFormat="1" ht="15.75" customHeight="1">
      <c r="A10" s="18"/>
      <c r="B10" s="17" t="s">
        <v>16</v>
      </c>
      <c r="C10" s="18"/>
      <c r="D10" s="18"/>
      <c r="E10" s="18"/>
      <c r="F10" s="54">
        <v>8.37</v>
      </c>
      <c r="G10" s="52">
        <f>(F10*100)/F7</f>
        <v>7.459228232777827</v>
      </c>
      <c r="H10" s="49">
        <v>18</v>
      </c>
      <c r="I10" s="49">
        <f>(H10*100)/H7</f>
        <v>12.543554006968641</v>
      </c>
      <c r="J10" s="19" t="s">
        <v>42</v>
      </c>
      <c r="K10" s="30"/>
    </row>
    <row r="11" spans="1:11" s="31" customFormat="1" ht="15.75" customHeight="1">
      <c r="A11" s="18"/>
      <c r="B11" s="17" t="s">
        <v>17</v>
      </c>
      <c r="C11" s="18"/>
      <c r="D11" s="18"/>
      <c r="E11" s="18"/>
      <c r="F11" s="54">
        <v>6.65</v>
      </c>
      <c r="G11" s="52">
        <f>(F11*100)/F7</f>
        <v>5.926388022457892</v>
      </c>
      <c r="H11" s="49">
        <v>8</v>
      </c>
      <c r="I11" s="49">
        <f>H11*100/H7</f>
        <v>5.574912891986063</v>
      </c>
      <c r="J11" s="19" t="s">
        <v>43</v>
      </c>
      <c r="K11" s="30"/>
    </row>
    <row r="12" spans="1:11" s="31" customFormat="1" ht="15.75" customHeight="1">
      <c r="A12" s="18"/>
      <c r="B12" s="17" t="s">
        <v>18</v>
      </c>
      <c r="C12" s="18"/>
      <c r="D12" s="18"/>
      <c r="E12" s="18"/>
      <c r="F12" s="54">
        <v>2.72</v>
      </c>
      <c r="G12" s="52">
        <f>(F12*100)/F7</f>
        <v>2.4240263791105963</v>
      </c>
      <c r="H12" s="49">
        <v>3</v>
      </c>
      <c r="I12" s="49">
        <f>H12*100/H7</f>
        <v>2.0905923344947737</v>
      </c>
      <c r="J12" s="19" t="s">
        <v>44</v>
      </c>
      <c r="K12" s="30"/>
    </row>
    <row r="13" spans="1:11" s="31" customFormat="1" ht="15.75" customHeight="1">
      <c r="A13" s="18"/>
      <c r="B13" s="17" t="s">
        <v>19</v>
      </c>
      <c r="C13" s="18"/>
      <c r="D13" s="18"/>
      <c r="E13" s="18"/>
      <c r="F13" s="54">
        <v>5.41</v>
      </c>
      <c r="G13" s="52">
        <f>(F13*100)/F7</f>
        <v>4.821317173157473</v>
      </c>
      <c r="H13" s="49">
        <v>12</v>
      </c>
      <c r="I13" s="49">
        <f>H13*100/H7</f>
        <v>8.362369337979095</v>
      </c>
      <c r="J13" s="19" t="s">
        <v>45</v>
      </c>
      <c r="K13" s="30"/>
    </row>
    <row r="14" spans="1:11" s="31" customFormat="1" ht="15.75" customHeight="1">
      <c r="A14" s="18"/>
      <c r="B14" s="17" t="s">
        <v>20</v>
      </c>
      <c r="C14" s="18"/>
      <c r="D14" s="18"/>
      <c r="E14" s="18"/>
      <c r="F14" s="54">
        <v>1.48</v>
      </c>
      <c r="G14" s="52">
        <f>(F14*100)/F7</f>
        <v>1.3189555298101774</v>
      </c>
      <c r="H14" s="49">
        <v>2.5</v>
      </c>
      <c r="I14" s="49">
        <f>H14*100/H7</f>
        <v>1.7421602787456445</v>
      </c>
      <c r="J14" s="19" t="s">
        <v>46</v>
      </c>
      <c r="K14" s="30"/>
    </row>
    <row r="15" spans="1:11" s="37" customFormat="1" ht="15.75" customHeight="1">
      <c r="A15" s="10"/>
      <c r="B15" s="10" t="s">
        <v>21</v>
      </c>
      <c r="C15" s="24"/>
      <c r="D15" s="10"/>
      <c r="E15" s="10"/>
      <c r="F15" s="53">
        <f>SUM(F16)</f>
        <v>7.46</v>
      </c>
      <c r="G15" s="52">
        <f>(F15*100)/F7</f>
        <v>6.648248819178327</v>
      </c>
      <c r="H15" s="48">
        <f>SUM(H16)</f>
        <v>7.5</v>
      </c>
      <c r="I15" s="48">
        <f>H15*100/H7</f>
        <v>5.2264808362369335</v>
      </c>
      <c r="J15" s="22" t="s">
        <v>47</v>
      </c>
      <c r="K15" s="36"/>
    </row>
    <row r="16" spans="1:11" s="31" customFormat="1" ht="15.75" customHeight="1">
      <c r="A16" s="18"/>
      <c r="B16" s="17" t="s">
        <v>22</v>
      </c>
      <c r="C16" s="11"/>
      <c r="D16" s="18"/>
      <c r="E16" s="18"/>
      <c r="F16" s="54">
        <v>7.46</v>
      </c>
      <c r="G16" s="52">
        <f>(F16*100)/F7</f>
        <v>6.648248819178327</v>
      </c>
      <c r="H16" s="49">
        <v>7.5</v>
      </c>
      <c r="I16" s="49">
        <f>H16*100/H7</f>
        <v>5.2264808362369335</v>
      </c>
      <c r="J16" s="19" t="s">
        <v>48</v>
      </c>
      <c r="K16" s="30"/>
    </row>
    <row r="17" spans="1:11" s="37" customFormat="1" ht="15.75" customHeight="1">
      <c r="A17" s="10"/>
      <c r="B17" s="16" t="s">
        <v>23</v>
      </c>
      <c r="C17" s="24"/>
      <c r="D17" s="10"/>
      <c r="E17" s="10"/>
      <c r="F17" s="53">
        <f>SUM(F18:F20)</f>
        <v>12.48</v>
      </c>
      <c r="G17" s="52">
        <f>(F17*100)/F7</f>
        <v>11.122003386507442</v>
      </c>
      <c r="H17" s="48">
        <f>SUM(H18:H19:H20)</f>
        <v>19.5</v>
      </c>
      <c r="I17" s="48">
        <f>H17*100/H7</f>
        <v>13.588850174216027</v>
      </c>
      <c r="J17" s="22" t="s">
        <v>49</v>
      </c>
      <c r="K17" s="36"/>
    </row>
    <row r="18" spans="1:11" s="31" customFormat="1" ht="15.75" customHeight="1">
      <c r="A18" s="18"/>
      <c r="B18" s="17" t="s">
        <v>24</v>
      </c>
      <c r="C18" s="11"/>
      <c r="D18" s="18"/>
      <c r="E18" s="18"/>
      <c r="F18" s="54">
        <v>8.64</v>
      </c>
      <c r="G18" s="52">
        <f>(F18*100)/F7</f>
        <v>7.699848498351306</v>
      </c>
      <c r="H18" s="49">
        <v>10</v>
      </c>
      <c r="I18" s="49">
        <f>H18*100/H7</f>
        <v>6.968641114982578</v>
      </c>
      <c r="J18" s="19" t="s">
        <v>50</v>
      </c>
      <c r="K18" s="30"/>
    </row>
    <row r="19" spans="1:11" s="31" customFormat="1" ht="15.75" customHeight="1">
      <c r="A19" s="18"/>
      <c r="B19" s="17" t="s">
        <v>25</v>
      </c>
      <c r="C19" s="18"/>
      <c r="D19" s="18"/>
      <c r="E19" s="18"/>
      <c r="F19" s="54">
        <v>1.61</v>
      </c>
      <c r="G19" s="52">
        <f>(F19*100)/F7</f>
        <v>1.4348097317529633</v>
      </c>
      <c r="H19" s="49">
        <v>1.5</v>
      </c>
      <c r="I19" s="49">
        <f>H19*100/H7</f>
        <v>1.0452961672473868</v>
      </c>
      <c r="J19" s="19" t="s">
        <v>51</v>
      </c>
      <c r="K19" s="30"/>
    </row>
    <row r="20" spans="1:11" s="31" customFormat="1" ht="15.75" customHeight="1">
      <c r="A20" s="18"/>
      <c r="B20" s="17" t="s">
        <v>26</v>
      </c>
      <c r="C20" s="18"/>
      <c r="D20" s="18"/>
      <c r="E20" s="18"/>
      <c r="F20" s="54">
        <v>2.23</v>
      </c>
      <c r="G20" s="52">
        <f>(F20*100)/F7</f>
        <v>1.9873451564031728</v>
      </c>
      <c r="H20" s="49">
        <v>8</v>
      </c>
      <c r="I20" s="49">
        <f>H20*100/H7</f>
        <v>5.574912891986063</v>
      </c>
      <c r="J20" s="19" t="s">
        <v>52</v>
      </c>
      <c r="K20" s="30"/>
    </row>
    <row r="21" spans="1:11" s="37" customFormat="1" ht="18.75" customHeight="1">
      <c r="A21" s="10"/>
      <c r="B21" s="16" t="s">
        <v>27</v>
      </c>
      <c r="C21" s="24"/>
      <c r="D21" s="10"/>
      <c r="E21" s="10"/>
      <c r="F21" s="53">
        <f>SUM(F22)</f>
        <v>4.63</v>
      </c>
      <c r="G21" s="52">
        <f>(F21*100)/F7</f>
        <v>4.126191961500758</v>
      </c>
      <c r="H21" s="48">
        <f>SUM(H22)</f>
        <v>4.5</v>
      </c>
      <c r="I21" s="48">
        <f>H21*100/H7</f>
        <v>3.1358885017421603</v>
      </c>
      <c r="J21" s="22" t="s">
        <v>53</v>
      </c>
      <c r="K21" s="36"/>
    </row>
    <row r="22" spans="1:11" s="31" customFormat="1" ht="18" customHeight="1">
      <c r="A22" s="18"/>
      <c r="B22" s="17" t="s">
        <v>28</v>
      </c>
      <c r="C22" s="11"/>
      <c r="D22" s="18"/>
      <c r="E22" s="18"/>
      <c r="F22" s="54">
        <v>4.63</v>
      </c>
      <c r="G22" s="52">
        <f>(F22*100)/F7</f>
        <v>4.126191961500758</v>
      </c>
      <c r="H22" s="49">
        <v>4.5</v>
      </c>
      <c r="I22" s="49">
        <f>H22*100/H7</f>
        <v>3.1358885017421603</v>
      </c>
      <c r="J22" s="19" t="s">
        <v>54</v>
      </c>
      <c r="K22" s="30"/>
    </row>
    <row r="23" spans="1:11" s="37" customFormat="1" ht="15.75" customHeight="1">
      <c r="A23" s="10"/>
      <c r="B23" s="16" t="s">
        <v>29</v>
      </c>
      <c r="C23" s="24"/>
      <c r="D23" s="10"/>
      <c r="E23" s="10"/>
      <c r="F23" s="53">
        <f>SUM(F24)</f>
        <v>1.21</v>
      </c>
      <c r="G23" s="52">
        <f>(F23*100)/F7</f>
        <v>1.078335264236699</v>
      </c>
      <c r="H23" s="48">
        <f>SUM(H24)</f>
        <v>3</v>
      </c>
      <c r="I23" s="48">
        <f>H23*100/H7</f>
        <v>2.0905923344947737</v>
      </c>
      <c r="J23" s="10" t="s">
        <v>55</v>
      </c>
      <c r="K23" s="36"/>
    </row>
    <row r="24" spans="1:11" s="31" customFormat="1" ht="15.75" customHeight="1">
      <c r="A24" s="18"/>
      <c r="B24" s="17" t="s">
        <v>30</v>
      </c>
      <c r="C24" s="11"/>
      <c r="D24" s="18"/>
      <c r="E24" s="18"/>
      <c r="F24" s="54">
        <v>1.21</v>
      </c>
      <c r="G24" s="52">
        <f>(F24*100)/F7</f>
        <v>1.078335264236699</v>
      </c>
      <c r="H24" s="49">
        <v>3</v>
      </c>
      <c r="I24" s="49">
        <f>H24*100/H7</f>
        <v>2.0905923344947737</v>
      </c>
      <c r="J24" s="18" t="s">
        <v>56</v>
      </c>
      <c r="K24" s="30"/>
    </row>
    <row r="25" spans="2:11" s="37" customFormat="1" ht="15.75" customHeight="1">
      <c r="B25" s="16" t="s">
        <v>31</v>
      </c>
      <c r="C25" s="24"/>
      <c r="D25" s="38"/>
      <c r="E25" s="10"/>
      <c r="F25" s="53">
        <f>SUM(F26:F27)</f>
        <v>8.43</v>
      </c>
      <c r="G25" s="52">
        <f>(F25*100)/F7</f>
        <v>7.512699402905267</v>
      </c>
      <c r="H25" s="48">
        <f>SUM(H26:H27)</f>
        <v>8.5</v>
      </c>
      <c r="I25" s="48">
        <f>H25*100/H7</f>
        <v>5.923344947735192</v>
      </c>
      <c r="J25" s="22" t="s">
        <v>57</v>
      </c>
      <c r="K25" s="36"/>
    </row>
    <row r="26" spans="2:11" s="31" customFormat="1" ht="19.5" customHeight="1">
      <c r="B26" s="17" t="s">
        <v>32</v>
      </c>
      <c r="D26" s="39"/>
      <c r="E26" s="18"/>
      <c r="F26" s="54">
        <v>5.59</v>
      </c>
      <c r="G26" s="52">
        <f>(F26*100)/F7</f>
        <v>4.981730683539792</v>
      </c>
      <c r="H26" s="49">
        <v>5.5</v>
      </c>
      <c r="I26" s="49">
        <f>H26*100/H7</f>
        <v>3.832752613240418</v>
      </c>
      <c r="J26" s="19" t="s">
        <v>58</v>
      </c>
      <c r="K26" s="30"/>
    </row>
    <row r="27" spans="2:11" s="31" customFormat="1" ht="15.75" customHeight="1">
      <c r="B27" s="17" t="s">
        <v>33</v>
      </c>
      <c r="D27" s="39"/>
      <c r="E27" s="18"/>
      <c r="F27" s="54">
        <v>2.84</v>
      </c>
      <c r="G27" s="52">
        <f>(F27*100)/F7</f>
        <v>2.5309687193654757</v>
      </c>
      <c r="H27" s="49">
        <v>3</v>
      </c>
      <c r="I27" s="49">
        <f>H27*100/H7</f>
        <v>2.0905923344947737</v>
      </c>
      <c r="J27" s="19" t="s">
        <v>59</v>
      </c>
      <c r="K27" s="30"/>
    </row>
    <row r="28" spans="2:11" s="37" customFormat="1" ht="15.75" customHeight="1">
      <c r="B28" s="16" t="s">
        <v>34</v>
      </c>
      <c r="D28" s="38"/>
      <c r="E28" s="10"/>
      <c r="F28" s="53">
        <f>SUM(F29)</f>
        <v>6.83</v>
      </c>
      <c r="G28" s="52">
        <f>(F28*100)/F7</f>
        <v>6.0868015328402105</v>
      </c>
      <c r="H28" s="48">
        <f>SUM(H29)</f>
        <v>7</v>
      </c>
      <c r="I28" s="48">
        <f>H28*100/H7</f>
        <v>4.878048780487805</v>
      </c>
      <c r="J28" s="22" t="s">
        <v>60</v>
      </c>
      <c r="K28" s="36"/>
    </row>
    <row r="29" spans="2:11" s="31" customFormat="1" ht="15.75" customHeight="1">
      <c r="B29" s="19" t="s">
        <v>35</v>
      </c>
      <c r="D29" s="39"/>
      <c r="E29" s="19"/>
      <c r="F29" s="54">
        <v>6.83</v>
      </c>
      <c r="G29" s="52">
        <f>(F29*100)/F7</f>
        <v>6.0868015328402105</v>
      </c>
      <c r="H29" s="49">
        <v>7</v>
      </c>
      <c r="I29" s="49">
        <f>H29*100/H7</f>
        <v>4.878048780487805</v>
      </c>
      <c r="J29" s="19" t="s">
        <v>61</v>
      </c>
      <c r="K29" s="30"/>
    </row>
    <row r="30" spans="2:11" s="37" customFormat="1" ht="15.75" customHeight="1">
      <c r="B30" s="10" t="s">
        <v>36</v>
      </c>
      <c r="D30" s="38"/>
      <c r="E30" s="10"/>
      <c r="F30" s="55">
        <v>0</v>
      </c>
      <c r="G30" s="55">
        <v>0</v>
      </c>
      <c r="H30" s="55">
        <v>0</v>
      </c>
      <c r="I30" s="55">
        <v>0</v>
      </c>
      <c r="J30" s="22" t="s">
        <v>62</v>
      </c>
      <c r="K30" s="36"/>
    </row>
    <row r="31" spans="2:11" s="37" customFormat="1" ht="15.75" customHeight="1">
      <c r="B31" s="20" t="s">
        <v>37</v>
      </c>
      <c r="D31" s="38"/>
      <c r="E31" s="20"/>
      <c r="F31" s="53">
        <f>SUM(F32)</f>
        <v>2.15</v>
      </c>
      <c r="G31" s="52">
        <f>(F31*100)/F7</f>
        <v>1.9160502628999199</v>
      </c>
      <c r="H31" s="48">
        <f>SUM(H32)</f>
        <v>2</v>
      </c>
      <c r="I31" s="48">
        <f>H31*100/H7</f>
        <v>1.3937282229965158</v>
      </c>
      <c r="J31" s="22" t="s">
        <v>63</v>
      </c>
      <c r="K31" s="36"/>
    </row>
    <row r="32" spans="2:11" s="40" customFormat="1" ht="15.75" customHeight="1">
      <c r="B32" s="18" t="s">
        <v>38</v>
      </c>
      <c r="C32" s="31"/>
      <c r="D32" s="41"/>
      <c r="E32" s="18"/>
      <c r="F32" s="54">
        <v>2.15</v>
      </c>
      <c r="G32" s="52">
        <f>(F32*100)/F7</f>
        <v>1.9160502628999199</v>
      </c>
      <c r="H32" s="50">
        <v>2</v>
      </c>
      <c r="I32" s="49">
        <f>H32*100/H7</f>
        <v>1.3937282229965158</v>
      </c>
      <c r="J32" s="19" t="s">
        <v>64</v>
      </c>
      <c r="K32" s="11"/>
    </row>
    <row r="33" spans="1:11" s="22" customFormat="1" ht="18.75" customHeight="1">
      <c r="A33" s="21"/>
      <c r="B33" s="21" t="s">
        <v>39</v>
      </c>
      <c r="C33" s="21"/>
      <c r="D33" s="42"/>
      <c r="E33" s="21"/>
      <c r="F33" s="56">
        <v>0</v>
      </c>
      <c r="G33" s="56">
        <v>0</v>
      </c>
      <c r="H33" s="56">
        <v>0</v>
      </c>
      <c r="I33" s="56">
        <v>0</v>
      </c>
      <c r="J33" s="21" t="s">
        <v>65</v>
      </c>
      <c r="K33" s="10"/>
    </row>
    <row r="34" spans="1:11" s="22" customFormat="1" ht="10.5" customHeight="1">
      <c r="A34" s="10"/>
      <c r="B34" s="10"/>
      <c r="C34" s="10"/>
      <c r="D34" s="20"/>
      <c r="E34" s="10"/>
      <c r="F34" s="10"/>
      <c r="G34" s="10"/>
      <c r="H34" s="43"/>
      <c r="I34" s="44"/>
      <c r="J34" s="10"/>
      <c r="K34" s="10"/>
    </row>
    <row r="35" spans="2:11" s="40" customFormat="1" ht="19.5" customHeight="1">
      <c r="B35" s="40" t="s">
        <v>9</v>
      </c>
      <c r="D35" s="40" t="s">
        <v>10</v>
      </c>
      <c r="H35" s="45"/>
      <c r="I35" s="46"/>
      <c r="K35" s="11"/>
    </row>
    <row r="36" spans="2:9" s="40" customFormat="1" ht="15" customHeight="1">
      <c r="B36" s="40" t="s">
        <v>11</v>
      </c>
      <c r="D36" s="40" t="s">
        <v>12</v>
      </c>
      <c r="H36" s="45"/>
      <c r="I36" s="46"/>
    </row>
    <row r="37" ht="15" customHeight="1"/>
    <row r="38" ht="15" customHeight="1"/>
    <row r="39" ht="15" customHeight="1"/>
    <row r="40" ht="15" customHeight="1"/>
  </sheetData>
  <sheetProtection/>
  <mergeCells count="4">
    <mergeCell ref="J4:J6"/>
    <mergeCell ref="A4:E6"/>
    <mergeCell ref="H4:I4"/>
    <mergeCell ref="F4:G4"/>
  </mergeCells>
  <printOptions/>
  <pageMargins left="1.1023622047244095" right="0.35433070866141736" top="0.984251968503937" bottom="0.787401574803149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2007-08-28T07:46:42Z</cp:lastPrinted>
  <dcterms:created xsi:type="dcterms:W3CDTF">2004-08-16T17:13:42Z</dcterms:created>
  <dcterms:modified xsi:type="dcterms:W3CDTF">2008-04-23T04:00:45Z</dcterms:modified>
  <cp:category/>
  <cp:version/>
  <cp:contentType/>
  <cp:contentStatus/>
</cp:coreProperties>
</file>