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3.6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<sst xmlns="http://schemas.openxmlformats.org/spreadsheetml/2006/main" count="76" uniqueCount="49">
  <si>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 xml:space="preserve">ตาราง  </t>
  </si>
  <si>
    <t>จำนวนครู จำแนกตามวุฒิการศึกษา เพศ เป็นรายอำเภอ ปีการศึกษา 2550</t>
  </si>
  <si>
    <t>TABLE</t>
  </si>
  <si>
    <t>NUMBER OF TEACHERS BY QUALIFICATION, SEX AND DISTRICT: ACADEMIC YEAR 2007</t>
  </si>
  <si>
    <t>อำเภอ</t>
  </si>
  <si>
    <t>วุฒิการศึกษา Qualification</t>
  </si>
  <si>
    <t>รวม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</si>
  <si>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</si>
  <si>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</si>
  <si>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</si>
  <si>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</si>
  <si>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Total</t>
  </si>
  <si>
    <r>
      <t>Master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>s Degree or higher</t>
    </r>
  </si>
  <si>
    <r>
      <t>Bachelor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 xml:space="preserve">s Degree </t>
    </r>
  </si>
  <si>
    <t>Dip.in Ed. or equivalent</t>
  </si>
  <si>
    <t>Lower than Diploma</t>
  </si>
  <si>
    <t>District</t>
  </si>
  <si>
    <t>ชาย</t>
  </si>
  <si>
    <t>หญิง</t>
  </si>
  <si>
    <t>Male</t>
  </si>
  <si>
    <t>Female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</si>
  <si>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</si>
  <si>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</si>
  <si>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</si>
  <si>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</si>
  <si>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</si>
  <si>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</si>
  <si>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>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</si>
  <si>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</si>
  <si>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</si>
  <si>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</si>
  <si>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</si>
  <si>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</si>
  <si>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</si>
  <si>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</si>
  <si>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</si>
  <si>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</si>
  <si>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</si>
  <si>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</si>
  <si>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</si>
  <si>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</si>
  <si>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</si>
  <si>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>หมายเหตุ  : (1) ไม่รวมประเภทอาชีวและอุดมศึกษา</t>
  </si>
  <si>
    <t>Note  : (1)  Excluding Vocaiional and University.</t>
  </si>
  <si>
    <t xml:space="preserve">          ที่มา:  สำนักงานเขตพื้นที่การศึกษา  _ _ _ _ _ _ _ _ _ _ _ เขต _ _ _ _</t>
  </si>
  <si>
    <t xml:space="preserve">        ที่มา  :  สำนักงานเขตพื้นที่การศึกษาจังหวัดจันทบุรี </t>
  </si>
  <si>
    <t xml:space="preserve">Source:   Chanthaburi Educational Service Area Office </t>
  </si>
  <si>
    <t xml:space="preserve">                    สถาบันการศึกษาจังหวัดจันทบุรี</t>
  </si>
  <si>
    <t xml:space="preserve">               Chanthaburi Educational Institution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</si>
</sst>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"/>
    <numFmt numFmtId="177" formatCode="\-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76" fontId="5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3" customWidth="1"/>
    <col min="2" max="2" width="5.8515625" style="3" customWidth="1"/>
    <col min="3" max="3" width="3.8515625" style="3" customWidth="1"/>
    <col min="4" max="4" width="7.28125" style="3" customWidth="1"/>
    <col min="5" max="19" width="6.7109375" style="3" customWidth="1"/>
    <col min="20" max="20" width="20.140625" style="3" customWidth="1"/>
    <col min="21" max="21" width="8.140625" style="3" customWidth="1"/>
    <col min="22" max="16384" width="9.140625" style="3" customWidth="1"/>
  </cols>
  <sheetData>
    <row r="1" spans="2:4" s="1" customFormat="1" ht="21">
      <c r="B1" s="1" t="s">
        <v>0</v>
      </c>
      <c r="C1" s="2">
        <v>3.6</v>
      </c>
      <c r="D1" s="1" t="s">
        <v>1</v>
      </c>
    </row>
    <row r="2" spans="2:4" s="1" customFormat="1" ht="21">
      <c r="B2" s="1" t="s">
        <v>2</v>
      </c>
      <c r="C2" s="2">
        <v>3.6</v>
      </c>
      <c r="D2" s="1" t="s">
        <v>3</v>
      </c>
    </row>
    <row r="3" ht="4.5" customHeight="1"/>
    <row r="4" spans="1:20" ht="21.75" customHeight="1">
      <c r="A4" s="33" t="s">
        <v>4</v>
      </c>
      <c r="B4" s="33"/>
      <c r="C4" s="33"/>
      <c r="D4" s="34"/>
      <c r="E4" s="4"/>
      <c r="F4" s="5"/>
      <c r="G4" s="6"/>
      <c r="H4" s="39" t="s">
        <v>5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5"/>
    </row>
    <row r="5" spans="1:20" ht="18.75">
      <c r="A5" s="35"/>
      <c r="B5" s="35"/>
      <c r="C5" s="35"/>
      <c r="D5" s="36"/>
      <c r="E5" s="42" t="s">
        <v>6</v>
      </c>
      <c r="F5" s="43"/>
      <c r="G5" s="44"/>
      <c r="H5" s="45" t="s">
        <v>7</v>
      </c>
      <c r="I5" s="46"/>
      <c r="J5" s="47"/>
      <c r="K5" s="45" t="s">
        <v>8</v>
      </c>
      <c r="L5" s="46"/>
      <c r="M5" s="47"/>
      <c r="N5" s="45" t="s">
        <v>9</v>
      </c>
      <c r="O5" s="46"/>
      <c r="P5" s="47"/>
      <c r="Q5" s="43" t="s">
        <v>10</v>
      </c>
      <c r="R5" s="43"/>
      <c r="S5" s="44"/>
      <c r="T5" s="9"/>
    </row>
    <row r="6" spans="1:20" ht="20.25">
      <c r="A6" s="35"/>
      <c r="B6" s="35"/>
      <c r="C6" s="35"/>
      <c r="D6" s="36"/>
      <c r="E6" s="28" t="s">
        <v>11</v>
      </c>
      <c r="F6" s="29"/>
      <c r="G6" s="30"/>
      <c r="H6" s="28" t="s">
        <v>12</v>
      </c>
      <c r="I6" s="29"/>
      <c r="J6" s="30"/>
      <c r="K6" s="28" t="s">
        <v>13</v>
      </c>
      <c r="L6" s="29"/>
      <c r="M6" s="30"/>
      <c r="N6" s="28" t="s">
        <v>14</v>
      </c>
      <c r="O6" s="29"/>
      <c r="P6" s="30"/>
      <c r="Q6" s="29" t="s">
        <v>15</v>
      </c>
      <c r="R6" s="29"/>
      <c r="S6" s="30"/>
      <c r="T6" s="7" t="s">
        <v>16</v>
      </c>
    </row>
    <row r="7" spans="1:20" ht="18.75">
      <c r="A7" s="35"/>
      <c r="B7" s="35"/>
      <c r="C7" s="35"/>
      <c r="D7" s="36"/>
      <c r="E7" s="11" t="s">
        <v>6</v>
      </c>
      <c r="F7" s="11" t="s">
        <v>17</v>
      </c>
      <c r="G7" s="8" t="s">
        <v>18</v>
      </c>
      <c r="H7" s="11" t="s">
        <v>6</v>
      </c>
      <c r="I7" s="11" t="s">
        <v>17</v>
      </c>
      <c r="J7" s="8" t="s">
        <v>18</v>
      </c>
      <c r="K7" s="11" t="s">
        <v>6</v>
      </c>
      <c r="L7" s="11" t="s">
        <v>17</v>
      </c>
      <c r="M7" s="8" t="s">
        <v>18</v>
      </c>
      <c r="N7" s="11" t="s">
        <v>6</v>
      </c>
      <c r="O7" s="11" t="s">
        <v>17</v>
      </c>
      <c r="P7" s="8" t="s">
        <v>18</v>
      </c>
      <c r="Q7" s="11" t="s">
        <v>6</v>
      </c>
      <c r="R7" s="11" t="s">
        <v>17</v>
      </c>
      <c r="S7" s="11" t="s">
        <v>18</v>
      </c>
      <c r="T7" s="9"/>
    </row>
    <row r="8" spans="1:20" ht="18.75">
      <c r="A8" s="37"/>
      <c r="B8" s="37"/>
      <c r="C8" s="37"/>
      <c r="D8" s="38"/>
      <c r="E8" s="12" t="s">
        <v>11</v>
      </c>
      <c r="F8" s="12" t="s">
        <v>19</v>
      </c>
      <c r="G8" s="10" t="s">
        <v>20</v>
      </c>
      <c r="H8" s="12" t="s">
        <v>11</v>
      </c>
      <c r="I8" s="12" t="s">
        <v>19</v>
      </c>
      <c r="J8" s="10" t="s">
        <v>20</v>
      </c>
      <c r="K8" s="12" t="s">
        <v>11</v>
      </c>
      <c r="L8" s="12" t="s">
        <v>19</v>
      </c>
      <c r="M8" s="10" t="s">
        <v>20</v>
      </c>
      <c r="N8" s="12" t="s">
        <v>11</v>
      </c>
      <c r="O8" s="12" t="s">
        <v>19</v>
      </c>
      <c r="P8" s="10" t="s">
        <v>20</v>
      </c>
      <c r="Q8" s="12" t="s">
        <v>11</v>
      </c>
      <c r="R8" s="12" t="s">
        <v>19</v>
      </c>
      <c r="S8" s="12" t="s">
        <v>20</v>
      </c>
      <c r="T8" s="13"/>
    </row>
    <row r="9" spans="1:20" s="16" customFormat="1" ht="22.5" customHeight="1">
      <c r="A9" s="31" t="s">
        <v>21</v>
      </c>
      <c r="B9" s="31"/>
      <c r="C9" s="31"/>
      <c r="D9" s="32"/>
      <c r="E9" s="14">
        <f aca="true" t="shared" si="0" ref="E9:G19">SUM(H9,K9,N9,Q9)</f>
        <v>4543</v>
      </c>
      <c r="F9" s="14">
        <f t="shared" si="0"/>
        <v>1298</v>
      </c>
      <c r="G9" s="14">
        <f t="shared" si="0"/>
        <v>3245</v>
      </c>
      <c r="H9" s="14">
        <f>SUM(H10:H19)</f>
        <v>361</v>
      </c>
      <c r="I9" s="14">
        <f aca="true" t="shared" si="1" ref="I9:S9">SUM(I10:I19)</f>
        <v>185</v>
      </c>
      <c r="J9" s="14">
        <f t="shared" si="1"/>
        <v>176</v>
      </c>
      <c r="K9" s="14">
        <f t="shared" si="1"/>
        <v>3985</v>
      </c>
      <c r="L9" s="14">
        <f t="shared" si="1"/>
        <v>1067</v>
      </c>
      <c r="M9" s="14">
        <f t="shared" si="1"/>
        <v>2918</v>
      </c>
      <c r="N9" s="14">
        <f t="shared" si="1"/>
        <v>112</v>
      </c>
      <c r="O9" s="14">
        <f t="shared" si="1"/>
        <v>29</v>
      </c>
      <c r="P9" s="14">
        <f t="shared" si="1"/>
        <v>83</v>
      </c>
      <c r="Q9" s="14">
        <f t="shared" si="1"/>
        <v>85</v>
      </c>
      <c r="R9" s="14">
        <f t="shared" si="1"/>
        <v>17</v>
      </c>
      <c r="S9" s="14">
        <f t="shared" si="1"/>
        <v>68</v>
      </c>
      <c r="T9" s="15" t="s">
        <v>11</v>
      </c>
    </row>
    <row r="10" spans="1:20" ht="19.5" customHeight="1">
      <c r="A10" s="17"/>
      <c r="B10" s="18" t="s">
        <v>22</v>
      </c>
      <c r="C10" s="9"/>
      <c r="D10" s="19"/>
      <c r="E10" s="20">
        <f t="shared" si="0"/>
        <v>1506</v>
      </c>
      <c r="F10" s="20">
        <f t="shared" si="0"/>
        <v>352</v>
      </c>
      <c r="G10" s="20">
        <f t="shared" si="0"/>
        <v>1154</v>
      </c>
      <c r="H10" s="20">
        <f>19+8+100</f>
        <v>127</v>
      </c>
      <c r="I10" s="20">
        <f>5+2+48</f>
        <v>55</v>
      </c>
      <c r="J10" s="20">
        <f>14+6+52</f>
        <v>72</v>
      </c>
      <c r="K10" s="20">
        <f>411+130+761</f>
        <v>1302</v>
      </c>
      <c r="L10" s="20">
        <f>62+30+193</f>
        <v>285</v>
      </c>
      <c r="M10" s="20">
        <f>349+100+568</f>
        <v>1017</v>
      </c>
      <c r="N10" s="20">
        <f>32+1+5</f>
        <v>38</v>
      </c>
      <c r="O10" s="20">
        <f>6+1</f>
        <v>7</v>
      </c>
      <c r="P10" s="20">
        <f>26+5</f>
        <v>31</v>
      </c>
      <c r="Q10" s="20">
        <v>39</v>
      </c>
      <c r="R10" s="20">
        <v>5</v>
      </c>
      <c r="S10" s="20">
        <v>34</v>
      </c>
      <c r="T10" s="18" t="s">
        <v>23</v>
      </c>
    </row>
    <row r="11" spans="1:20" ht="19.5" customHeight="1">
      <c r="A11" s="9"/>
      <c r="B11" s="18" t="s">
        <v>24</v>
      </c>
      <c r="D11" s="21"/>
      <c r="E11" s="20">
        <f t="shared" si="0"/>
        <v>463</v>
      </c>
      <c r="F11" s="20">
        <f t="shared" si="0"/>
        <v>134</v>
      </c>
      <c r="G11" s="20">
        <f t="shared" si="0"/>
        <v>330</v>
      </c>
      <c r="H11" s="20">
        <v>25</v>
      </c>
      <c r="I11" s="20">
        <v>13</v>
      </c>
      <c r="J11" s="20">
        <v>12</v>
      </c>
      <c r="K11" s="20">
        <v>421</v>
      </c>
      <c r="L11" s="20">
        <v>114</v>
      </c>
      <c r="M11" s="20">
        <v>307</v>
      </c>
      <c r="N11" s="20">
        <v>14</v>
      </c>
      <c r="O11" s="20">
        <v>6</v>
      </c>
      <c r="P11" s="20">
        <v>8</v>
      </c>
      <c r="Q11" s="20">
        <v>3</v>
      </c>
      <c r="R11" s="20">
        <v>1</v>
      </c>
      <c r="S11" s="20">
        <v>3</v>
      </c>
      <c r="T11" s="18" t="s">
        <v>25</v>
      </c>
    </row>
    <row r="12" spans="1:20" ht="19.5" customHeight="1">
      <c r="A12" s="9"/>
      <c r="B12" s="18" t="s">
        <v>26</v>
      </c>
      <c r="D12" s="21"/>
      <c r="E12" s="20">
        <f t="shared" si="0"/>
        <v>641</v>
      </c>
      <c r="F12" s="20">
        <f t="shared" si="0"/>
        <v>174</v>
      </c>
      <c r="G12" s="20">
        <f t="shared" si="0"/>
        <v>466</v>
      </c>
      <c r="H12" s="20">
        <f>5+2+61</f>
        <v>68</v>
      </c>
      <c r="I12" s="20">
        <f>1+40</f>
        <v>41</v>
      </c>
      <c r="J12" s="20">
        <f>4+2+21</f>
        <v>27</v>
      </c>
      <c r="K12" s="20">
        <f>181+63+285</f>
        <v>529</v>
      </c>
      <c r="L12" s="20">
        <f>29+14+87</f>
        <v>130</v>
      </c>
      <c r="M12" s="20">
        <f>152+49+198</f>
        <v>399</v>
      </c>
      <c r="N12" s="20">
        <f>19+2</f>
        <v>21</v>
      </c>
      <c r="O12" s="20">
        <v>2</v>
      </c>
      <c r="P12" s="20">
        <f>17+2</f>
        <v>19</v>
      </c>
      <c r="Q12" s="20">
        <f>20+3</f>
        <v>23</v>
      </c>
      <c r="R12" s="20">
        <v>1</v>
      </c>
      <c r="S12" s="20">
        <f>19+2</f>
        <v>21</v>
      </c>
      <c r="T12" s="18" t="s">
        <v>27</v>
      </c>
    </row>
    <row r="13" spans="1:20" ht="19.5" customHeight="1">
      <c r="A13" s="9"/>
      <c r="B13" s="18" t="s">
        <v>28</v>
      </c>
      <c r="C13" s="9"/>
      <c r="D13" s="21"/>
      <c r="E13" s="20">
        <f t="shared" si="0"/>
        <v>321</v>
      </c>
      <c r="F13" s="20">
        <f t="shared" si="0"/>
        <v>103</v>
      </c>
      <c r="G13" s="20">
        <f t="shared" si="0"/>
        <v>218</v>
      </c>
      <c r="H13" s="20">
        <v>16</v>
      </c>
      <c r="I13" s="20">
        <v>10</v>
      </c>
      <c r="J13" s="20">
        <v>6</v>
      </c>
      <c r="K13" s="20">
        <v>296</v>
      </c>
      <c r="L13" s="20">
        <v>90</v>
      </c>
      <c r="M13" s="20">
        <v>206</v>
      </c>
      <c r="N13" s="20">
        <v>5</v>
      </c>
      <c r="O13" s="20">
        <v>2</v>
      </c>
      <c r="P13" s="20">
        <v>3</v>
      </c>
      <c r="Q13" s="20">
        <v>4</v>
      </c>
      <c r="R13" s="20">
        <v>1</v>
      </c>
      <c r="S13" s="20">
        <v>3</v>
      </c>
      <c r="T13" s="18" t="s">
        <v>29</v>
      </c>
    </row>
    <row r="14" spans="1:20" ht="19.5" customHeight="1">
      <c r="A14" s="9"/>
      <c r="B14" s="18" t="s">
        <v>30</v>
      </c>
      <c r="C14" s="9"/>
      <c r="D14" s="21"/>
      <c r="E14" s="20">
        <f t="shared" si="0"/>
        <v>149</v>
      </c>
      <c r="F14" s="20">
        <f t="shared" si="0"/>
        <v>50</v>
      </c>
      <c r="G14" s="20">
        <f t="shared" si="0"/>
        <v>99</v>
      </c>
      <c r="H14" s="20">
        <v>10</v>
      </c>
      <c r="I14" s="20">
        <v>6</v>
      </c>
      <c r="J14" s="20">
        <v>4</v>
      </c>
      <c r="K14" s="20">
        <v>134</v>
      </c>
      <c r="L14" s="20">
        <v>43</v>
      </c>
      <c r="M14" s="20">
        <v>91</v>
      </c>
      <c r="N14" s="20">
        <v>5</v>
      </c>
      <c r="O14" s="20">
        <v>1</v>
      </c>
      <c r="P14" s="20">
        <v>4</v>
      </c>
      <c r="Q14" s="22">
        <v>0</v>
      </c>
      <c r="R14" s="22">
        <v>0</v>
      </c>
      <c r="S14" s="22">
        <v>0</v>
      </c>
      <c r="T14" s="18" t="s">
        <v>31</v>
      </c>
    </row>
    <row r="15" spans="1:20" ht="19.5" customHeight="1">
      <c r="A15" s="9"/>
      <c r="B15" s="18" t="s">
        <v>32</v>
      </c>
      <c r="C15" s="9"/>
      <c r="D15" s="21"/>
      <c r="E15" s="20">
        <f t="shared" si="0"/>
        <v>207</v>
      </c>
      <c r="F15" s="20">
        <f t="shared" si="0"/>
        <v>68</v>
      </c>
      <c r="G15" s="20">
        <f t="shared" si="0"/>
        <v>139</v>
      </c>
      <c r="H15" s="20">
        <v>9</v>
      </c>
      <c r="I15" s="20">
        <v>3</v>
      </c>
      <c r="J15" s="20">
        <v>6</v>
      </c>
      <c r="K15" s="20">
        <v>196</v>
      </c>
      <c r="L15" s="20">
        <v>65</v>
      </c>
      <c r="M15" s="20">
        <v>131</v>
      </c>
      <c r="N15" s="20">
        <v>2</v>
      </c>
      <c r="O15" s="22">
        <v>0</v>
      </c>
      <c r="P15" s="20">
        <v>2</v>
      </c>
      <c r="Q15" s="22">
        <v>0</v>
      </c>
      <c r="R15" s="22">
        <v>0</v>
      </c>
      <c r="S15" s="22">
        <v>0</v>
      </c>
      <c r="T15" s="18" t="s">
        <v>33</v>
      </c>
    </row>
    <row r="16" spans="1:20" ht="19.5" customHeight="1">
      <c r="A16" s="9"/>
      <c r="B16" s="18" t="s">
        <v>34</v>
      </c>
      <c r="C16" s="9"/>
      <c r="D16" s="21"/>
      <c r="E16" s="20">
        <f t="shared" si="0"/>
        <v>466</v>
      </c>
      <c r="F16" s="20">
        <f t="shared" si="0"/>
        <v>130</v>
      </c>
      <c r="G16" s="20">
        <f t="shared" si="0"/>
        <v>336</v>
      </c>
      <c r="H16" s="20">
        <v>27</v>
      </c>
      <c r="I16" s="20">
        <v>12</v>
      </c>
      <c r="J16" s="20">
        <v>15</v>
      </c>
      <c r="K16" s="20">
        <v>419</v>
      </c>
      <c r="L16" s="20">
        <v>111</v>
      </c>
      <c r="M16" s="20">
        <v>308</v>
      </c>
      <c r="N16" s="20">
        <v>16</v>
      </c>
      <c r="O16" s="20">
        <v>7</v>
      </c>
      <c r="P16" s="20">
        <v>9</v>
      </c>
      <c r="Q16" s="20">
        <v>4</v>
      </c>
      <c r="R16" s="20"/>
      <c r="S16" s="20">
        <v>4</v>
      </c>
      <c r="T16" s="18" t="s">
        <v>35</v>
      </c>
    </row>
    <row r="17" spans="1:20" ht="19.5" customHeight="1">
      <c r="A17" s="9"/>
      <c r="B17" s="18" t="s">
        <v>36</v>
      </c>
      <c r="C17" s="9"/>
      <c r="D17" s="21"/>
      <c r="E17" s="20">
        <f t="shared" si="0"/>
        <v>229</v>
      </c>
      <c r="F17" s="20">
        <f t="shared" si="0"/>
        <v>113</v>
      </c>
      <c r="G17" s="20">
        <f t="shared" si="0"/>
        <v>116</v>
      </c>
      <c r="H17" s="20">
        <v>25</v>
      </c>
      <c r="I17" s="20">
        <v>15</v>
      </c>
      <c r="J17" s="20">
        <v>10</v>
      </c>
      <c r="K17" s="20">
        <f>14+179</f>
        <v>193</v>
      </c>
      <c r="L17" s="20">
        <f>13+75</f>
        <v>88</v>
      </c>
      <c r="M17" s="20">
        <f>1+104</f>
        <v>105</v>
      </c>
      <c r="N17" s="20">
        <v>3</v>
      </c>
      <c r="O17" s="20">
        <v>2</v>
      </c>
      <c r="P17" s="20">
        <v>1</v>
      </c>
      <c r="Q17" s="20">
        <f>7+1</f>
        <v>8</v>
      </c>
      <c r="R17" s="20">
        <f>7+1</f>
        <v>8</v>
      </c>
      <c r="S17" s="22">
        <v>0</v>
      </c>
      <c r="T17" s="18" t="s">
        <v>37</v>
      </c>
    </row>
    <row r="18" spans="1:20" ht="19.5" customHeight="1">
      <c r="A18" s="9"/>
      <c r="B18" s="18" t="s">
        <v>38</v>
      </c>
      <c r="C18" s="9"/>
      <c r="D18" s="21"/>
      <c r="E18" s="20">
        <f t="shared" si="0"/>
        <v>322</v>
      </c>
      <c r="F18" s="20">
        <f t="shared" si="0"/>
        <v>94</v>
      </c>
      <c r="G18" s="20">
        <f t="shared" si="0"/>
        <v>228</v>
      </c>
      <c r="H18" s="20">
        <f>4+33</f>
        <v>37</v>
      </c>
      <c r="I18" s="20">
        <v>20</v>
      </c>
      <c r="J18" s="20">
        <f>4+13</f>
        <v>17</v>
      </c>
      <c r="K18" s="20">
        <f>103+173</f>
        <v>276</v>
      </c>
      <c r="L18" s="20">
        <f>12+61</f>
        <v>73</v>
      </c>
      <c r="M18" s="20">
        <f>91+112</f>
        <v>203</v>
      </c>
      <c r="N18" s="20">
        <v>5</v>
      </c>
      <c r="O18" s="22">
        <v>0</v>
      </c>
      <c r="P18" s="20">
        <v>5</v>
      </c>
      <c r="Q18" s="20">
        <f>2+2</f>
        <v>4</v>
      </c>
      <c r="R18" s="20">
        <v>1</v>
      </c>
      <c r="S18" s="20">
        <f>1+2</f>
        <v>3</v>
      </c>
      <c r="T18" s="18" t="s">
        <v>39</v>
      </c>
    </row>
    <row r="19" spans="1:20" ht="19.5" customHeight="1">
      <c r="A19" s="9"/>
      <c r="B19" s="18" t="s">
        <v>40</v>
      </c>
      <c r="C19" s="9"/>
      <c r="D19" s="21"/>
      <c r="E19" s="20">
        <f t="shared" si="0"/>
        <v>239</v>
      </c>
      <c r="F19" s="20">
        <f t="shared" si="0"/>
        <v>80</v>
      </c>
      <c r="G19" s="20">
        <f t="shared" si="0"/>
        <v>159</v>
      </c>
      <c r="H19" s="20">
        <v>17</v>
      </c>
      <c r="I19" s="20">
        <v>10</v>
      </c>
      <c r="J19" s="20">
        <v>7</v>
      </c>
      <c r="K19" s="20">
        <v>219</v>
      </c>
      <c r="L19" s="20">
        <v>68</v>
      </c>
      <c r="M19" s="20">
        <v>151</v>
      </c>
      <c r="N19" s="20">
        <v>3</v>
      </c>
      <c r="O19" s="20">
        <v>2</v>
      </c>
      <c r="P19" s="20">
        <v>1</v>
      </c>
      <c r="Q19" s="22">
        <v>0</v>
      </c>
      <c r="R19" s="22">
        <v>0</v>
      </c>
      <c r="S19" s="22">
        <v>0</v>
      </c>
      <c r="T19" s="18" t="s">
        <v>41</v>
      </c>
    </row>
    <row r="20" spans="1:20" s="26" customFormat="1" ht="22.5" customHeight="1">
      <c r="A20" s="23"/>
      <c r="B20" s="23"/>
      <c r="C20" s="23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3"/>
    </row>
    <row r="21" spans="1:20" s="26" customFormat="1" ht="6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26" customFormat="1" ht="6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26" customFormat="1" ht="27" customHeight="1">
      <c r="A23" s="27"/>
      <c r="B23" s="9" t="s">
        <v>42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9" t="s">
        <v>43</v>
      </c>
      <c r="N23" s="27"/>
      <c r="O23" s="27"/>
      <c r="P23" s="27"/>
      <c r="Q23" s="27"/>
      <c r="R23" s="27"/>
      <c r="S23" s="27"/>
      <c r="T23" s="27"/>
    </row>
    <row r="24" spans="1:13" ht="22.5" customHeight="1">
      <c r="A24" s="3" t="s">
        <v>44</v>
      </c>
      <c r="B24" s="3" t="s">
        <v>45</v>
      </c>
      <c r="M24" s="3" t="s">
        <v>46</v>
      </c>
    </row>
    <row r="25" spans="2:13" ht="20.25" customHeight="1">
      <c r="B25" s="3" t="s">
        <v>47</v>
      </c>
      <c r="M25" s="3" t="s">
        <v>48</v>
      </c>
    </row>
  </sheetData>
  <sheetProtection/>
  <mergeCells count="13">
    <mergeCell ref="K5:M5"/>
    <mergeCell ref="N5:P5"/>
    <mergeCell ref="Q5:S5"/>
    <mergeCell ref="E6:G6"/>
    <mergeCell ref="H6:J6"/>
    <mergeCell ref="K6:M6"/>
    <mergeCell ref="N6:P6"/>
    <mergeCell ref="Q6:S6"/>
    <mergeCell ref="A9:D9"/>
    <mergeCell ref="A4:D8"/>
    <mergeCell ref="H4:S4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2003-01-15T21:25:06Z</dcterms:created>
  <dcterms:modified xsi:type="dcterms:W3CDTF">2008-10-16T02:42:33Z</dcterms:modified>
  <cp:category/>
  <cp:version/>
  <cp:contentType/>
  <cp:contentStatus/>
</cp:coreProperties>
</file>