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pivotTables/pivotTable3.xml" ContentType="application/vnd.openxmlformats-officedocument.spreadsheetml.pivotTable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0" windowWidth="21840" windowHeight="9270"/>
  </bookViews>
  <sheets>
    <sheet name="ข้อมูลพื้นฐาน" sheetId="1" r:id="rId1"/>
    <sheet name="สรุป 2_63" sheetId="2" r:id="rId2"/>
  </sheets>
  <definedNames>
    <definedName name="_xlnm._FilterDatabase" localSheetId="0" hidden="1">ข้อมูลพื้นฐาน!$A$1:$P$118</definedName>
    <definedName name="_xlnm.Print_Titles" localSheetId="0">ข้อมูลพื้นฐาน!$1:$3</definedName>
  </definedNames>
  <calcPr calcId="125725"/>
  <pivotCaches>
    <pivotCache cacheId="149" r:id="rId3"/>
  </pivotCaches>
</workbook>
</file>

<file path=xl/calcChain.xml><?xml version="1.0" encoding="utf-8"?>
<calcChain xmlns="http://schemas.openxmlformats.org/spreadsheetml/2006/main">
  <c r="Q133" i="1"/>
  <c r="Q134"/>
  <c r="Q135"/>
  <c r="Q127"/>
  <c r="Q128"/>
  <c r="Q129"/>
  <c r="Q122"/>
  <c r="Q123"/>
  <c r="Q121"/>
  <c r="L56"/>
  <c r="Q139" l="1"/>
  <c r="Q140"/>
  <c r="Q141"/>
  <c r="Q136"/>
  <c r="Q130"/>
  <c r="R130" s="1"/>
  <c r="Q124"/>
  <c r="L51"/>
  <c r="L50"/>
  <c r="Q142" l="1"/>
  <c r="R142" s="1"/>
  <c r="R129"/>
  <c r="R127"/>
  <c r="R128"/>
  <c r="R133"/>
  <c r="R136"/>
  <c r="R135"/>
  <c r="R134"/>
  <c r="R124"/>
  <c r="R121"/>
  <c r="R122"/>
  <c r="R123"/>
  <c r="L108"/>
  <c r="J27"/>
  <c r="L27"/>
  <c r="K27"/>
  <c r="R141" l="1"/>
  <c r="R139"/>
  <c r="R140"/>
</calcChain>
</file>

<file path=xl/sharedStrings.xml><?xml version="1.0" encoding="utf-8"?>
<sst xmlns="http://schemas.openxmlformats.org/spreadsheetml/2006/main" count="692" uniqueCount="202">
  <si>
    <t>ลำดับ</t>
  </si>
  <si>
    <t>รายการข้อมูลพื้นฐาน</t>
  </si>
  <si>
    <t>หน่วยวัด</t>
  </si>
  <si>
    <t>ผลิตภัณฑ์มวลรวมจังหวัดณ ราคาประจำปี</t>
  </si>
  <si>
    <t>ล้านบาท</t>
  </si>
  <si>
    <t xml:space="preserve"> สำนักงานคณะกรรมการพัฒนาการเศรษฐกิจและสังคมแห่งชาติ</t>
  </si>
  <si>
    <t>ผลิตภัณฑ์มวลรวมจังหวัดต่อคนต่อปี</t>
  </si>
  <si>
    <t>บาท/คน</t>
  </si>
  <si>
    <t>ผลิตภัณฑ์มวลรวมสาขาเกษตร</t>
  </si>
  <si>
    <t>ผลิตภัณฑ์มวลรวมสาขาอุตสาหกรรม</t>
  </si>
  <si>
    <t>ผลิตภัณฑ์มวลรวมสาขาขนส่ง สถานที่เก็บสินค้าและการคมนาคม</t>
  </si>
  <si>
    <t>เนื้อที่การใช้ประโยชน์ทางการเกษตร</t>
  </si>
  <si>
    <t>ไร่</t>
  </si>
  <si>
    <t>สำนักงานเศรษฐกิจการเกษตร เขต 5</t>
  </si>
  <si>
    <t>เนื้อที่นา</t>
  </si>
  <si>
    <t>เนื้อที่พืชไร่</t>
  </si>
  <si>
    <t>เนื้อที่ไม้ผลและไม้ยืนต้น</t>
  </si>
  <si>
    <t>เนื้อที่สวนผักไม้ดอกไม้ประดับ</t>
  </si>
  <si>
    <t>ผลผลิตข้าวนาปี</t>
  </si>
  <si>
    <t>ตัน</t>
  </si>
  <si>
    <t>ผลผลิตข้าวนาปรัง</t>
  </si>
  <si>
    <t>ผลผลิตข้าวนาปีเฉลี่ยต่อไร่</t>
  </si>
  <si>
    <t>กก.</t>
  </si>
  <si>
    <t>ผลผลิตข้าวนาปรังเฉลี่ยต่อไร่</t>
  </si>
  <si>
    <t>จำนวนครัวเรือนที่มีการเพาะเลี้ยงสัตว์น้ำจืด</t>
  </si>
  <si>
    <t>ครัวเรือน</t>
  </si>
  <si>
    <t>สำนักงานประมงจังหวัดนครราชสีมา</t>
  </si>
  <si>
    <t>เนื้อที่ที่มีการเพาะเลี้ยงสัตว์น้ำจืด</t>
  </si>
  <si>
    <t>ปริมาณการจับสัตว์น้ำจืด</t>
  </si>
  <si>
    <t>มูลค่าการจับสัตว์น้ำจืด</t>
  </si>
  <si>
    <t>บาท</t>
  </si>
  <si>
    <t>เงินกู้ของเกษตรกรลูกค้าธนาคารเพื่อการเกษตรและสหกรณ์การเกษตร</t>
  </si>
  <si>
    <t>ธนาคารเพื่อการเกษตรและสหกรณ์การเกษตรจังหวัดนครราชสีมา</t>
  </si>
  <si>
    <t>จำนวนสถานประกอบการอุตสาหกรรม</t>
  </si>
  <si>
    <t>แห่ง</t>
  </si>
  <si>
    <t>สำนักงานอุตสาหกรรมจังหวัดนครราชสีมา</t>
  </si>
  <si>
    <t>จำนวนเงินทุน</t>
  </si>
  <si>
    <t>จำนวนคนงานสถานประกอบการอุตสาหกรรม</t>
  </si>
  <si>
    <t>คน</t>
  </si>
  <si>
    <t>จำนวนผู้ใช้ไฟฟ้า</t>
  </si>
  <si>
    <t>ราย</t>
  </si>
  <si>
    <t>การไฟฟ้าส่วนภูมิภาคจังหวัดนครราชสีมา</t>
  </si>
  <si>
    <t>จำนวนการจำหน่ายกระแสไฟฟ้า</t>
  </si>
  <si>
    <t>ล้านกิโลวัตต์/ชั่วโมง</t>
  </si>
  <si>
    <t>จำนวนอุบัติเหตุการจราจรทางบก</t>
  </si>
  <si>
    <t>ครั้ง</t>
  </si>
  <si>
    <t>ตำรวจภูธรจังหวัดนครราชสีมา</t>
  </si>
  <si>
    <t>จำนวนคนตายจากอุบัติเหตุการจราจรทางบก</t>
  </si>
  <si>
    <t>จำนวนคนเจ็บอุบัติเหตุการจราจรทางบก</t>
  </si>
  <si>
    <t>มูลค่าทรัพย์สินที่เสียหายอุบัติเหตุการจราจรทางบก</t>
  </si>
  <si>
    <t>ดัชนีราคาผู้บริโภคทั่วไป</t>
  </si>
  <si>
    <t>อัตราเงินเฟ้อ</t>
  </si>
  <si>
    <t>ร้อยละ</t>
  </si>
  <si>
    <t>สำนักงานพาณิชย์จังหวัดนครราชสีมา</t>
  </si>
  <si>
    <t>จำนวนเลขหมายโทรศัพท์ที่มี</t>
  </si>
  <si>
    <t>เลขหมาย</t>
  </si>
  <si>
    <t>บริษัททีโอที จำกัด (มหาชน) จังหวัดนครราชสีมา</t>
  </si>
  <si>
    <t>จำนวนเลขหมายโทรศัพท์ที่มีผู้เช่า</t>
  </si>
  <si>
    <t>จำนวนประชากรอายุ 6 ปีขึ้นไป ที่ใช้อินเทอร์เน็ต</t>
  </si>
  <si>
    <t>สำนักงานสถิติจังหวัดนครราชสีมา</t>
  </si>
  <si>
    <t>ครัวเรือนที่มีอุปกรณ์/เทคโนโลยีสารสนเทศ และการสื่อสาร</t>
  </si>
  <si>
    <t>จำนวนนักท่องเที่ยว</t>
  </si>
  <si>
    <t>ระยะเวลาพำนักของนักท่องเที่ยว</t>
  </si>
  <si>
    <t>ค่าใช้จ่ายเฉลี่ยของนักท่องเที่ยว</t>
  </si>
  <si>
    <t>รายได้จากการท่องเที่ยว</t>
  </si>
  <si>
    <t>วัน</t>
  </si>
  <si>
    <t xml:space="preserve"> บาท/คน/วัน</t>
  </si>
  <si>
    <t>สำนักงานท่องเที่ยงและกีฬาจังหวัดนครราชสีมา</t>
  </si>
  <si>
    <t>ปริมาณเงินฝากของสถาบันการเงิน</t>
  </si>
  <si>
    <t>ธนาคารแห่งประเทศไทย</t>
  </si>
  <si>
    <t>ปริมาณสินเชื่อของสถาบันการเงิน</t>
  </si>
  <si>
    <t>จำนวนสหกรณ์ภาคการเกษตร</t>
  </si>
  <si>
    <t>สำนักงานสหกรณ์จังหวัดนครราชสีมา</t>
  </si>
  <si>
    <t>จำนวนสหกรณ์นอกภาคการเกษตร</t>
  </si>
  <si>
    <t>รายรับขององค์กรปกครองส่วนท้องถิ่น</t>
  </si>
  <si>
    <t>รายจ่ายขององค์กรปกครองส่วนท้องถิ่น</t>
  </si>
  <si>
    <t>รายได้จากการจัดเก็บภาษีของกรมสรรพากร</t>
  </si>
  <si>
    <t>รายได้จากการจัดเก็บเงินภาษีของกรมสรรพสามิต</t>
  </si>
  <si>
    <t>จำนวนทะเบียนนิติบุคคลใหม่</t>
  </si>
  <si>
    <t>ทุนจดทะเบียน</t>
  </si>
  <si>
    <t>พันบาท</t>
  </si>
  <si>
    <t>สำนักงานสรรพากรพื้นที่นครราชสีมา</t>
  </si>
  <si>
    <t>สำนักงานสรรพสามิตพื้นที่นครราชสีมา</t>
  </si>
  <si>
    <t>จำนวนประชากรจากการทะเบียน</t>
  </si>
  <si>
    <t>วัยเด็ก (0-14 ปี)</t>
  </si>
  <si>
    <t>วัยแรงงาน (15-59 ปี)</t>
  </si>
  <si>
    <t>วัยสูงอายุ (60 ปีขึ้นไป)</t>
  </si>
  <si>
    <t>อัตราการเปลี่ยนแปลงของประชากร</t>
  </si>
  <si>
    <t>ความหนาแน่นของประชากร</t>
  </si>
  <si>
    <t>จำนวนบ้านจากการทะเบียน</t>
  </si>
  <si>
    <t>อัตราการเกิดมีชีพ</t>
  </si>
  <si>
    <t>จำนวนการจดทะเบียนสมรส</t>
  </si>
  <si>
    <t>จำนวนการหย่า</t>
  </si>
  <si>
    <t>ร้อยละของครัวเรือนที่เป็นเจ้าของบ้านและที่ดิน</t>
  </si>
  <si>
    <t>อัตราการมีงานทำ</t>
  </si>
  <si>
    <t>อัตราการว่างงาน</t>
  </si>
  <si>
    <t>ค่าจ้างขั้นต่ำ</t>
  </si>
  <si>
    <t>คนอายุมากกว่า 60 ปีเต็มขึ้นไป มีอาชีพและมีรายได้</t>
  </si>
  <si>
    <t>คะแนนเฉลี่ยสติปัญญา (IQ) เด็กนักเรียน</t>
  </si>
  <si>
    <t>คน/ตร.กม.</t>
  </si>
  <si>
    <t>หลัง</t>
  </si>
  <si>
    <t>ทะเบียน</t>
  </si>
  <si>
    <t>บาท/วัน</t>
  </si>
  <si>
    <t>กรมการปกครองกระทรวงมหาดไทย</t>
  </si>
  <si>
    <t>สำนักงานสาธารณสุขจังหวัดนครราชสีมา</t>
  </si>
  <si>
    <t>ที่ทำการปกครองจังหวัดนครราชสีมา</t>
  </si>
  <si>
    <t xml:space="preserve"> อัตราส่วนนักเรียนต่อครู (ก่อนประถมศึกษา)</t>
  </si>
  <si>
    <t>สำนักงานส่งเสริมการปกครองส่วนท้องถิ่นจังหวัดนครราชสีมา/ สำนักงานเขตพื้นที่การศึกษาประถมศึกษาเขต1-7/มัธยมศึกษา  เขต 31 นครราชสีมา</t>
  </si>
  <si>
    <t xml:space="preserve"> อัตราส่วนนักเรียนต่อครู (มัธยมศึกษา)</t>
  </si>
  <si>
    <t>จำนวนนักเรียนที่ออกกลางคัน</t>
  </si>
  <si>
    <t xml:space="preserve"> จำนวนนักศึกษาระดับอาชีวศึกษา และอุดมศึกษา</t>
  </si>
  <si>
    <t xml:space="preserve"> จำนวนอาจารย์ในระดับอาชีวศึกษาและอุดมศึกษา</t>
  </si>
  <si>
    <t>สำนักงานคณะกรรมการการอุดมศึกษา</t>
  </si>
  <si>
    <t>จำนวนวัด สำนักสงฆ์ โบสถ์คริสต์ มัสยิด</t>
  </si>
  <si>
    <t>จำนวนพระภิกษุและสามเณร</t>
  </si>
  <si>
    <t>จำนวนผู้ป่วยนอก</t>
  </si>
  <si>
    <t>จำนวนผู้ป่วยใน</t>
  </si>
  <si>
    <t>จำนวนสถานพยาบาลที่มีเตียงผู้ป่วยรับไว้ค้างคืน</t>
  </si>
  <si>
    <t>จำนวนเตียง</t>
  </si>
  <si>
    <t>จำนวนประชากรต่อแพทย์ 1 คน</t>
  </si>
  <si>
    <t>จำนวนประชากรต่อเภสัชกร 1 คน</t>
  </si>
  <si>
    <t>จำนวนประชากรต่อพยาบาล 1 คน</t>
  </si>
  <si>
    <t>อัตราการคลอดในผู้หญิงกลุ่มอายุ 15 – 19 ปี</t>
  </si>
  <si>
    <t>อัตราการฆ่าตัวตาย</t>
  </si>
  <si>
    <t>จำนวนผู้ประกันตนตามมาตรา 33</t>
  </si>
  <si>
    <t>จำนวนผู้ประกันตนตามมาตรา 40</t>
  </si>
  <si>
    <t>รูป</t>
  </si>
  <si>
    <t>เตียง</t>
  </si>
  <si>
    <t>จำนวน</t>
  </si>
  <si>
    <t>สำนักงานพระพุทธศาสนาจังหวัดนครราชสีมา</t>
  </si>
  <si>
    <t>สำนักงานประกันสังคมจังหวัดนครราชสีมา</t>
  </si>
  <si>
    <t>จำนวนลูกจ้างที่ประสบอันตรายหรือเจ็บป่วย จากการทำงาน</t>
  </si>
  <si>
    <t>จำนวนเด็กที่ต้องดำรงชีพด้วยการเร่ร่อนขอทาน</t>
  </si>
  <si>
    <t>-</t>
  </si>
  <si>
    <t>สำนักงานพัฒนาสังคมและความมั่นคงของมนุษย์ จังหวัดนครราชสีมา</t>
  </si>
  <si>
    <t xml:space="preserve"> จำนวนเยาวชนที่ต้องดำรงชีพด้วยการเร่ร่อนขอทาน</t>
  </si>
  <si>
    <t>จำนวนเด็กอยู่คนเดียวตามลำพัง/ไม่มีผู้ดูแล/ถูกทอดทิ้ง</t>
  </si>
  <si>
    <t>จำนวนคนพิการที่มีบัตรประจำตัวคนพิการจำแนก ตามความพิการ</t>
  </si>
  <si>
    <t>รายได้เฉลี่ยต่อเดือนของครัวเรือน</t>
  </si>
  <si>
    <t>ค่าใช้จ่ายเฉลี่ยต่อเดือนของครัวเรือน</t>
  </si>
  <si>
    <t>หนี้สินเฉลี่ยต่อครัวเรือน</t>
  </si>
  <si>
    <t>ร้อยละของค่าใช้จ่ายต่อรายได้</t>
  </si>
  <si>
    <t>สัมประสิทธิ์ความไม่เสมอภาค (Gini Coefficient) ด้านรายได้ของครัวเรือน</t>
  </si>
  <si>
    <t>สัมประสิทธิ์ความไม่เสมอภาค (Gini Coefficient) ด้านรายจ่ายเพื่อการอุปโภคบริโภคของครัวเรือน</t>
  </si>
  <si>
    <t>สัดส่วนคนจน เมื่อวัดด้านรายจ่ายเพื่อการอุปโภค บริโภค</t>
  </si>
  <si>
    <t>จำนวนคดีอาญาที่ได้รับแจ้ง</t>
  </si>
  <si>
    <t>จำนวนคดีอาญาที่มีการจับกุม</t>
  </si>
  <si>
    <t>จำนวนคดีที่เกี่ยวข้องกับยาเสพติด</t>
  </si>
  <si>
    <t>คดี</t>
  </si>
  <si>
    <t>ทรัพยากรธรรมชาติ และสิ่งแวดล้อม</t>
  </si>
  <si>
    <t>จำนวนแหล่งน้ำ</t>
  </si>
  <si>
    <t>ปริมาณน้ำที่เก็บเฉลี่ยทั้งปี (แหล่งน้ำทุกประเภท)</t>
  </si>
  <si>
    <t>พื้นที่เพาะปลูกในเขตชลประทาน</t>
  </si>
  <si>
    <t>ปริมาณขยะมูลฝอย</t>
  </si>
  <si>
    <t>พื้นที่ป่า</t>
  </si>
  <si>
    <t>พื้นที่ป่าไม้ต่อพื้นที่จังหวัด</t>
  </si>
  <si>
    <t>ปริมาณฝนเฉลี่ยทั้งปี</t>
  </si>
  <si>
    <t>กำลังการผลิตน้ำประปา</t>
  </si>
  <si>
    <t>น้ำประปาที่ผลิตได้</t>
  </si>
  <si>
    <t>ปริมาณน้ำประปาที่จำหน่ายแก่ผู้ใช้</t>
  </si>
  <si>
    <t>ดัชนีคุณภาพน้ำผิวดิน (WQI)</t>
  </si>
  <si>
    <t>ดัชนีคุณภาพอากาศ (AQI)</t>
  </si>
  <si>
    <t>จำนวนผู้ประสบภัยธรรมชาติ</t>
  </si>
  <si>
    <t>มูลค่าความเสียหาย จากภัยธรรมชาติ</t>
  </si>
  <si>
    <t>ลบ.ม.</t>
  </si>
  <si>
    <t>ตันต่อวัน</t>
  </si>
  <si>
    <t>มิลลิเมตร</t>
  </si>
  <si>
    <t>หน่วย</t>
  </si>
  <si>
    <t>1.171.1</t>
  </si>
  <si>
    <t>สำนักงานชลประทานที่ 8</t>
  </si>
  <si>
    <t>สำนักงานสิ่งแวดล้อมภาคที่ 11 จังหวัดนครราชสีมา</t>
  </si>
  <si>
    <t>สำนักงานทรัพยากรธรรมชาติและสิ่งแวดล้อมจังหวัดนครราชสีมา</t>
  </si>
  <si>
    <t>สถานีอุตุนิยมวิทยานครราชสีมา</t>
  </si>
  <si>
    <t>การประปาส่วนภูมิภาคจังหวัดนครราชสีมา สำนักงานการประปา เขต 2 จังหวัดสระบุรี</t>
  </si>
  <si>
    <t>สำนักงานป้องกันและบรรเทาสาธารณภัย จังหวัดนครราชสีมา</t>
  </si>
  <si>
    <t xml:space="preserve"> จำนวนผู้เรียน/นักศึกษาที่ลงทะเบียนเรียนในสังกัดสำนักงานส่งเสริมการศึกษานอกระบบและการศึกษาตามอัธยาศัยจังหวัดนครราชสีมา</t>
  </si>
  <si>
    <t>หน่วยงานเจ้าของข้อมูล</t>
  </si>
  <si>
    <t>ด้าน</t>
  </si>
  <si>
    <t>ข้อมูล</t>
  </si>
  <si>
    <t>หมายเหตุ</t>
  </si>
  <si>
    <t>เศรษฐกิจ</t>
  </si>
  <si>
    <t>สังคม</t>
  </si>
  <si>
    <t>สำนักงานส่งเสริมการปกครองส่วนท้องถิ่นจังหวัดนครราชสีมา</t>
  </si>
  <si>
    <t>สำนักงานส่งเสริมการศึกษานอกระบบและการศึกษาตามอัธยาศัย  จังหวัดนครราชสีมา</t>
  </si>
  <si>
    <t>สำนักงานคณะกรรมการพัฒนาการเศรษฐกิจและสังคมแห่งชาติ</t>
  </si>
  <si>
    <t xml:space="preserve"> จำนวนผู้เรียน/นักศึกษาที่สำเร็จการศึกษาในสังกัดสำนักงานส่งเสริมการศึกษานอกระบบและการศึกษาตามอัธยาศัยจังหวัดนครราชสีมา</t>
  </si>
  <si>
    <t>สำนักงานแรงงานจังหวัดนครราชสีมา</t>
  </si>
  <si>
    <t>ปี 62 (ม.ค.-ก.ค.62)</t>
  </si>
  <si>
    <t>โครงการชลประทานนครราชสีมา/สำนักงานชลประทานที่ 8</t>
  </si>
  <si>
    <t>ยกเลิกการจัดเก็บข้อมูล ตั้งแต่ปี 61</t>
  </si>
  <si>
    <t>ข้อมูลพยากรณ์การผลิตปี 62</t>
  </si>
  <si>
    <t>ข้อมูล ปี 62 ขอ อปท.</t>
  </si>
  <si>
    <t>เ</t>
  </si>
  <si>
    <t>จำนวนรายการ</t>
  </si>
  <si>
    <t>คิดเป็นร้อยละ</t>
  </si>
  <si>
    <t>รายการชุดข้อมูลพื้นฐาน (ตามเล่มแผนพัฒนาสถิติระดับจังหวัดฉบับที่ 2 ) ข้อมูล ณ. วันที่ 12  เดือน มีนาคม ปี 2562</t>
  </si>
  <si>
    <t>NA</t>
  </si>
  <si>
    <t>Row Labels</t>
  </si>
  <si>
    <t>Grand Total</t>
  </si>
  <si>
    <t>Count of รายการข้อมูลพื้นฐาน</t>
  </si>
  <si>
    <t>Count of หน่วยงานเจ้าของข้อมูล</t>
  </si>
  <si>
    <t>Count of หน่วยวัด</t>
  </si>
</sst>
</file>

<file path=xl/styles.xml><?xml version="1.0" encoding="utf-8"?>
<styleSheet xmlns="http://schemas.openxmlformats.org/spreadsheetml/2006/main">
  <numFmts count="3">
    <numFmt numFmtId="43" formatCode="_-* #,##0.00_-;\-* #,##0.00_-;_-* &quot;-&quot;??_-;_-@_-"/>
    <numFmt numFmtId="187" formatCode="_-* #,##0_-;\-* #,##0_-;_-* &quot;-&quot;??_-;_-@_-"/>
    <numFmt numFmtId="188" formatCode="_-* #,##0.0_-;\-* #,##0.0_-;_-* &quot;-&quot;??_-;_-@_-"/>
  </numFmts>
  <fonts count="11"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charset val="222"/>
      <scheme val="minor"/>
    </font>
    <font>
      <b/>
      <sz val="14"/>
      <color theme="1"/>
      <name val="TH SarabunPSK"/>
      <family val="2"/>
    </font>
    <font>
      <sz val="14"/>
      <color theme="1"/>
      <name val="TH SarabunPSK"/>
      <family val="2"/>
    </font>
    <font>
      <sz val="14"/>
      <color rgb="FF000000"/>
      <name val="TH SarabunPSK"/>
      <family val="2"/>
    </font>
    <font>
      <sz val="12"/>
      <color theme="1"/>
      <name val="TH SarabunPSK"/>
      <family val="2"/>
    </font>
    <font>
      <b/>
      <sz val="14"/>
      <color rgb="FFFF0000"/>
      <name val="TH SarabunPSK"/>
      <family val="2"/>
    </font>
    <font>
      <b/>
      <sz val="16"/>
      <color theme="1"/>
      <name val="TH SarabunPSK"/>
      <family val="2"/>
    </font>
    <font>
      <sz val="16"/>
      <color theme="1"/>
      <name val="TH SarabunPSK"/>
      <family val="2"/>
    </font>
    <font>
      <b/>
      <sz val="14"/>
      <color rgb="FFC00000"/>
      <name val="TH SarabunPSK"/>
      <family val="2"/>
    </font>
    <font>
      <b/>
      <sz val="16"/>
      <color rgb="FFC00000"/>
      <name val="TH SarabunPSK"/>
      <family val="2"/>
    </font>
  </fonts>
  <fills count="6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62">
    <xf numFmtId="0" fontId="0" fillId="0" borderId="0" xfId="0"/>
    <xf numFmtId="0" fontId="3" fillId="0" borderId="0" xfId="0" applyFont="1" applyAlignment="1">
      <alignment vertical="center"/>
    </xf>
    <xf numFmtId="0" fontId="3" fillId="0" borderId="2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187" fontId="3" fillId="0" borderId="2" xfId="1" applyNumberFormat="1" applyFont="1" applyBorder="1" applyAlignment="1">
      <alignment horizontal="right"/>
    </xf>
    <xf numFmtId="0" fontId="3" fillId="0" borderId="0" xfId="0" applyFont="1" applyAlignment="1"/>
    <xf numFmtId="0" fontId="3" fillId="0" borderId="0" xfId="0" applyFont="1" applyAlignment="1">
      <alignment vertical="top"/>
    </xf>
    <xf numFmtId="0" fontId="5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7" xfId="0" applyFont="1" applyBorder="1" applyAlignment="1">
      <alignment vertical="center"/>
    </xf>
    <xf numFmtId="0" fontId="3" fillId="0" borderId="0" xfId="0" applyFont="1" applyAlignment="1">
      <alignment horizontal="left" vertical="top"/>
    </xf>
    <xf numFmtId="0" fontId="3" fillId="0" borderId="6" xfId="0" applyFont="1" applyBorder="1" applyAlignment="1">
      <alignment vertical="center"/>
    </xf>
    <xf numFmtId="43" fontId="3" fillId="0" borderId="2" xfId="1" applyNumberFormat="1" applyFont="1" applyBorder="1" applyAlignment="1">
      <alignment horizontal="right"/>
    </xf>
    <xf numFmtId="0" fontId="3" fillId="0" borderId="0" xfId="0" applyFont="1" applyBorder="1" applyAlignment="1">
      <alignment vertical="center"/>
    </xf>
    <xf numFmtId="187" fontId="3" fillId="0" borderId="8" xfId="1" applyNumberFormat="1" applyFont="1" applyBorder="1" applyAlignment="1">
      <alignment horizontal="right"/>
    </xf>
    <xf numFmtId="188" fontId="3" fillId="0" borderId="8" xfId="1" applyNumberFormat="1" applyFont="1" applyBorder="1" applyAlignment="1">
      <alignment horizontal="right"/>
    </xf>
    <xf numFmtId="187" fontId="6" fillId="0" borderId="6" xfId="1" applyNumberFormat="1" applyFont="1" applyBorder="1" applyAlignment="1">
      <alignment horizontal="right"/>
    </xf>
    <xf numFmtId="0" fontId="4" fillId="3" borderId="3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left" vertical="center" wrapText="1"/>
    </xf>
    <xf numFmtId="187" fontId="3" fillId="3" borderId="2" xfId="1" applyNumberFormat="1" applyFont="1" applyFill="1" applyBorder="1" applyAlignment="1">
      <alignment horizontal="right"/>
    </xf>
    <xf numFmtId="187" fontId="3" fillId="0" borderId="2" xfId="1" applyNumberFormat="1" applyFont="1" applyBorder="1" applyAlignment="1">
      <alignment horizontal="center"/>
    </xf>
    <xf numFmtId="187" fontId="3" fillId="3" borderId="2" xfId="1" applyNumberFormat="1" applyFont="1" applyFill="1" applyBorder="1" applyAlignment="1">
      <alignment horizontal="center"/>
    </xf>
    <xf numFmtId="187" fontId="3" fillId="0" borderId="2" xfId="1" applyNumberFormat="1" applyFont="1" applyBorder="1" applyAlignment="1">
      <alignment horizontal="left" vertical="center"/>
    </xf>
    <xf numFmtId="187" fontId="3" fillId="3" borderId="2" xfId="1" applyNumberFormat="1" applyFont="1" applyFill="1" applyBorder="1" applyAlignment="1">
      <alignment horizontal="left" vertical="center"/>
    </xf>
    <xf numFmtId="188" fontId="3" fillId="3" borderId="2" xfId="1" applyNumberFormat="1" applyFont="1" applyFill="1" applyBorder="1" applyAlignment="1">
      <alignment horizontal="right"/>
    </xf>
    <xf numFmtId="43" fontId="3" fillId="3" borderId="2" xfId="1" applyNumberFormat="1" applyFont="1" applyFill="1" applyBorder="1" applyAlignment="1">
      <alignment horizontal="right"/>
    </xf>
    <xf numFmtId="187" fontId="3" fillId="0" borderId="2" xfId="1" applyNumberFormat="1" applyFont="1" applyBorder="1" applyAlignment="1">
      <alignment horizontal="left" vertical="center" wrapText="1"/>
    </xf>
    <xf numFmtId="187" fontId="3" fillId="3" borderId="2" xfId="1" applyNumberFormat="1" applyFont="1" applyFill="1" applyBorder="1" applyAlignment="1">
      <alignment horizontal="left" vertical="center" wrapText="1"/>
    </xf>
    <xf numFmtId="187" fontId="3" fillId="3" borderId="2" xfId="1" applyNumberFormat="1" applyFont="1" applyFill="1" applyBorder="1" applyAlignment="1">
      <alignment horizontal="center" vertical="center"/>
    </xf>
    <xf numFmtId="43" fontId="3" fillId="3" borderId="2" xfId="1" applyNumberFormat="1" applyFont="1" applyFill="1" applyBorder="1" applyAlignment="1">
      <alignment horizontal="right" vertical="center"/>
    </xf>
    <xf numFmtId="187" fontId="3" fillId="0" borderId="2" xfId="1" applyNumberFormat="1" applyFont="1" applyBorder="1" applyAlignment="1">
      <alignment horizontal="center" vertical="center"/>
    </xf>
    <xf numFmtId="43" fontId="3" fillId="0" borderId="2" xfId="1" applyNumberFormat="1" applyFont="1" applyBorder="1" applyAlignment="1">
      <alignment horizontal="right" vertical="center"/>
    </xf>
    <xf numFmtId="0" fontId="7" fillId="0" borderId="0" xfId="0" applyFont="1" applyAlignment="1">
      <alignment horizontal="left" vertical="center"/>
    </xf>
    <xf numFmtId="43" fontId="3" fillId="0" borderId="0" xfId="0" applyNumberFormat="1" applyFont="1" applyAlignment="1">
      <alignment vertical="center"/>
    </xf>
    <xf numFmtId="188" fontId="3" fillId="0" borderId="2" xfId="1" applyNumberFormat="1" applyFont="1" applyBorder="1" applyAlignment="1">
      <alignment horizontal="right"/>
    </xf>
    <xf numFmtId="188" fontId="3" fillId="0" borderId="0" xfId="1" applyNumberFormat="1" applyFont="1" applyBorder="1" applyAlignment="1">
      <alignment horizontal="right"/>
    </xf>
    <xf numFmtId="0" fontId="3" fillId="3" borderId="2" xfId="0" applyFont="1" applyFill="1" applyBorder="1" applyAlignment="1">
      <alignment horizontal="center" vertical="center" wrapText="1"/>
    </xf>
    <xf numFmtId="2" fontId="3" fillId="0" borderId="0" xfId="0" applyNumberFormat="1" applyFont="1" applyAlignment="1">
      <alignment vertical="center"/>
    </xf>
    <xf numFmtId="0" fontId="7" fillId="4" borderId="9" xfId="0" applyFont="1" applyFill="1" applyBorder="1" applyAlignment="1">
      <alignment vertical="center" wrapText="1"/>
    </xf>
    <xf numFmtId="0" fontId="9" fillId="0" borderId="9" xfId="0" applyFont="1" applyFill="1" applyBorder="1" applyAlignment="1">
      <alignment horizontal="center" vertical="center" wrapText="1"/>
    </xf>
    <xf numFmtId="10" fontId="8" fillId="0" borderId="9" xfId="2" applyNumberFormat="1" applyFont="1" applyFill="1" applyBorder="1" applyAlignment="1">
      <alignment horizontal="center" vertical="center" wrapText="1"/>
    </xf>
    <xf numFmtId="0" fontId="10" fillId="0" borderId="9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/>
    </xf>
    <xf numFmtId="187" fontId="5" fillId="0" borderId="2" xfId="1" applyNumberFormat="1" applyFont="1" applyBorder="1" applyAlignment="1">
      <alignment horizontal="right"/>
    </xf>
    <xf numFmtId="0" fontId="2" fillId="3" borderId="10" xfId="0" applyFont="1" applyFill="1" applyBorder="1" applyAlignment="1">
      <alignment horizontal="center" vertical="center" wrapText="1"/>
    </xf>
    <xf numFmtId="0" fontId="2" fillId="3" borderId="11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Alignment="1">
      <alignment horizontal="left" indent="1"/>
    </xf>
    <xf numFmtId="0" fontId="0" fillId="0" borderId="0" xfId="0" applyNumberFormat="1"/>
    <xf numFmtId="0" fontId="0" fillId="5" borderId="0" xfId="0" applyFill="1"/>
  </cellXfs>
  <cellStyles count="3">
    <cellStyle name="Comma" xfId="1" builtinId="3"/>
    <cellStyle name="Normal" xfId="0" builtinId="0"/>
    <cellStyle name="Percent" xfId="2" builtinId="5"/>
  </cellStyles>
  <dxfs count="13"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NSO" refreshedDate="44119.406539236108" createdVersion="3" refreshedVersion="3" minRefreshableVersion="3" recordCount="115">
  <cacheSource type="worksheet">
    <worksheetSource ref="B4:O118" sheet="ข้อมูลพื้นฐาน"/>
  </cacheSource>
  <cacheFields count="14">
    <cacheField name="ด้าน" numFmtId="0">
      <sharedItems count="3">
        <s v="เศรษฐกิจ"/>
        <s v="สังคม"/>
        <s v="ทรัพยากรธรรมชาติ และสิ่งแวดล้อม"/>
      </sharedItems>
    </cacheField>
    <cacheField name="รายการข้อมูลพื้นฐาน" numFmtId="0">
      <sharedItems count="113">
        <s v="ผลิตภัณฑ์มวลรวมจังหวัดณ ราคาประจำปี"/>
        <s v="ผลิตภัณฑ์มวลรวมจังหวัดต่อคนต่อปี"/>
        <s v="ผลิตภัณฑ์มวลรวมสาขาเกษตร"/>
        <s v="ผลิตภัณฑ์มวลรวมสาขาอุตสาหกรรม"/>
        <s v="ผลิตภัณฑ์มวลรวมสาขาขนส่ง สถานที่เก็บสินค้าและการคมนาคม"/>
        <s v="เนื้อที่การใช้ประโยชน์ทางการเกษตร"/>
        <s v="เนื้อที่นา"/>
        <s v="เนื้อที่พืชไร่"/>
        <s v="เนื้อที่ไม้ผลและไม้ยืนต้น"/>
        <s v="เนื้อที่สวนผักไม้ดอกไม้ประดับ"/>
        <s v="ผลผลิตข้าวนาปี"/>
        <s v="ผลผลิตข้าวนาปรัง"/>
        <s v="ผลผลิตข้าวนาปีเฉลี่ยต่อไร่"/>
        <s v="ผลผลิตข้าวนาปรังเฉลี่ยต่อไร่"/>
        <s v="จำนวนครัวเรือนที่มีการเพาะเลี้ยงสัตว์น้ำจืด"/>
        <s v="เนื้อที่ที่มีการเพาะเลี้ยงสัตว์น้ำจืด"/>
        <s v="ปริมาณการจับสัตว์น้ำจืด"/>
        <s v="มูลค่าการจับสัตว์น้ำจืด"/>
        <s v="เงินกู้ของเกษตรกรลูกค้าธนาคารเพื่อการเกษตรและสหกรณ์การเกษตร"/>
        <s v="จำนวนสถานประกอบการอุตสาหกรรม"/>
        <s v="จำนวนเงินทุน"/>
        <s v="จำนวนคนงานสถานประกอบการอุตสาหกรรม"/>
        <s v="จำนวนผู้ใช้ไฟฟ้า"/>
        <s v="จำนวนการจำหน่ายกระแสไฟฟ้า"/>
        <s v="จำนวนอุบัติเหตุการจราจรทางบก"/>
        <s v="จำนวนคนตายจากอุบัติเหตุการจราจรทางบก"/>
        <s v="จำนวนคนเจ็บอุบัติเหตุการจราจรทางบก"/>
        <s v="มูลค่าทรัพย์สินที่เสียหายอุบัติเหตุการจราจรทางบก"/>
        <s v="ดัชนีราคาผู้บริโภคทั่วไป"/>
        <s v="อัตราเงินเฟ้อ"/>
        <s v="จำนวนเลขหมายโทรศัพท์ที่มี"/>
        <s v="จำนวนเลขหมายโทรศัพท์ที่มีผู้เช่า"/>
        <s v="จำนวนประชากรอายุ 6 ปีขึ้นไป ที่ใช้อินเทอร์เน็ต"/>
        <s v="ครัวเรือนที่มีอุปกรณ์/เทคโนโลยีสารสนเทศ และการสื่อสาร"/>
        <s v="จำนวนนักท่องเที่ยว"/>
        <s v="ระยะเวลาพำนักของนักท่องเที่ยว"/>
        <s v="ค่าใช้จ่ายเฉลี่ยของนักท่องเที่ยว"/>
        <s v="รายได้จากการท่องเที่ยว"/>
        <s v="ปริมาณเงินฝากของสถาบันการเงิน"/>
        <s v="ปริมาณสินเชื่อของสถาบันการเงิน"/>
        <s v="จำนวนสหกรณ์ภาคการเกษตร"/>
        <s v="จำนวนสหกรณ์นอกภาคการเกษตร"/>
        <s v="รายรับขององค์กรปกครองส่วนท้องถิ่น"/>
        <s v="รายจ่ายขององค์กรปกครองส่วนท้องถิ่น"/>
        <s v="รายได้จากการจัดเก็บภาษีของกรมสรรพากร"/>
        <s v="รายได้จากการจัดเก็บเงินภาษีของกรมสรรพสามิต"/>
        <s v="จำนวนทะเบียนนิติบุคคลใหม่"/>
        <s v="ทุนจดทะเบียน"/>
        <s v="จำนวนประชากรจากการทะเบียน"/>
        <s v="วัยเด็ก (0-14 ปี)"/>
        <s v="วัยแรงงาน (15-59 ปี)"/>
        <s v="วัยสูงอายุ (60 ปีขึ้นไป)"/>
        <s v="อัตราการเปลี่ยนแปลงของประชากร"/>
        <s v="ความหนาแน่นของประชากร"/>
        <s v="จำนวนบ้านจากการทะเบียน"/>
        <s v="อัตราการเกิดมีชีพ"/>
        <s v="จำนวนการจดทะเบียนสมรส"/>
        <s v="จำนวนการหย่า"/>
        <s v="ร้อยละของครัวเรือนที่เป็นเจ้าของบ้านและที่ดิน"/>
        <s v="อัตราการมีงานทำ"/>
        <s v="อัตราการว่างงาน"/>
        <s v="ค่าจ้างขั้นต่ำ"/>
        <s v="คนอายุมากกว่า 60 ปีเต็มขึ้นไป มีอาชีพและมีรายได้"/>
        <s v="คะแนนเฉลี่ยสติปัญญา (IQ) เด็กนักเรียน"/>
        <s v=" อัตราส่วนนักเรียนต่อครู (ก่อนประถมศึกษา)"/>
        <s v=" อัตราส่วนนักเรียนต่อครู (มัธยมศึกษา)"/>
        <s v="จำนวนนักเรียนที่ออกกลางคัน"/>
        <s v=" จำนวนนักศึกษาระดับอาชีวศึกษา และอุดมศึกษา"/>
        <s v=" จำนวนอาจารย์ในระดับอาชีวศึกษาและอุดมศึกษา"/>
        <s v=" จำนวนผู้เรียน/นักศึกษาที่ลงทะเบียนเรียนในสังกัดสำนักงานส่งเสริมการศึกษานอกระบบและการศึกษาตามอัธยาศัยจังหวัดนครราชสีมา"/>
        <s v=" จำนวนผู้เรียน/นักศึกษาที่สำเร็จการศึกษาในสังกัดสำนักงานส่งเสริมการศึกษานอกระบบและการศึกษาตามอัธยาศัยจังหวัดนครราชสีมา"/>
        <s v="จำนวนวัด สำนักสงฆ์ โบสถ์คริสต์ มัสยิด"/>
        <s v="จำนวนพระภิกษุและสามเณร"/>
        <s v="จำนวนผู้ป่วยนอก"/>
        <s v="จำนวนผู้ป่วยใน"/>
        <s v="จำนวนสถานพยาบาลที่มีเตียงผู้ป่วยรับไว้ค้างคืน"/>
        <s v="จำนวนเตียง"/>
        <s v="จำนวนประชากรต่อแพทย์ 1 คน"/>
        <s v="จำนวนประชากรต่อเภสัชกร 1 คน"/>
        <s v="จำนวนประชากรต่อพยาบาล 1 คน"/>
        <s v="อัตราการคลอดในผู้หญิงกลุ่มอายุ 15 – 19 ปี"/>
        <s v="อัตราการฆ่าตัวตาย"/>
        <s v="จำนวนผู้ประกันตนตามมาตรา 33"/>
        <s v="จำนวนผู้ประกันตนตามมาตรา 40"/>
        <s v="จำนวนลูกจ้างที่ประสบอันตรายหรือเจ็บป่วย จากการทำงาน"/>
        <s v="จำนวนเด็กที่ต้องดำรงชีพด้วยการเร่ร่อนขอทาน"/>
        <s v=" จำนวนเยาวชนที่ต้องดำรงชีพด้วยการเร่ร่อนขอทาน"/>
        <s v="จำนวนเด็กอยู่คนเดียวตามลำพัง/ไม่มีผู้ดูแล/ถูกทอดทิ้ง"/>
        <s v="จำนวนคนพิการที่มีบัตรประจำตัวคนพิการจำแนก ตามความพิการ"/>
        <s v="รายได้เฉลี่ยต่อเดือนของครัวเรือน"/>
        <s v="ค่าใช้จ่ายเฉลี่ยต่อเดือนของครัวเรือน"/>
        <s v="หนี้สินเฉลี่ยต่อครัวเรือน"/>
        <s v="ร้อยละของค่าใช้จ่ายต่อรายได้"/>
        <s v="สัมประสิทธิ์ความไม่เสมอภาค (Gini Coefficient) ด้านรายได้ของครัวเรือน"/>
        <s v="สัมประสิทธิ์ความไม่เสมอภาค (Gini Coefficient) ด้านรายจ่ายเพื่อการอุปโภคบริโภคของครัวเรือน"/>
        <s v="สัดส่วนคนจน เมื่อวัดด้านรายจ่ายเพื่อการอุปโภค บริโภค"/>
        <s v="จำนวนคดีอาญาที่ได้รับแจ้ง"/>
        <s v="จำนวนคดีอาญาที่มีการจับกุม"/>
        <s v="จำนวนคดีที่เกี่ยวข้องกับยาเสพติด"/>
        <s v="จำนวนแหล่งน้ำ"/>
        <s v="ปริมาณน้ำที่เก็บเฉลี่ยทั้งปี (แหล่งน้ำทุกประเภท)"/>
        <s v="พื้นที่เพาะปลูกในเขตชลประทาน"/>
        <s v="ปริมาณขยะมูลฝอย"/>
        <s v="พื้นที่ป่า"/>
        <s v="พื้นที่ป่าไม้ต่อพื้นที่จังหวัด"/>
        <s v="ปริมาณฝนเฉลี่ยทั้งปี"/>
        <s v="กำลังการผลิตน้ำประปา"/>
        <s v="น้ำประปาที่ผลิตได้"/>
        <s v="ปริมาณน้ำประปาที่จำหน่ายแก่ผู้ใช้"/>
        <s v="ดัชนีคุณภาพน้ำผิวดิน (WQI)"/>
        <s v="ดัชนีคุณภาพอากาศ (AQI)"/>
        <s v="จำนวนผู้ประสบภัยธรรมชาติ"/>
        <s v="มูลค่าความเสียหาย จากภัยธรรมชาติ"/>
      </sharedItems>
    </cacheField>
    <cacheField name="หน่วยวัด" numFmtId="187">
      <sharedItems count="30">
        <s v="ล้านบาท"/>
        <s v="บาท/คน"/>
        <s v="ไร่"/>
        <s v="ตัน"/>
        <s v="กก."/>
        <s v="ครัวเรือน"/>
        <s v="บาท"/>
        <s v="แห่ง"/>
        <s v="คน"/>
        <s v="ราย"/>
        <s v="ล้านกิโลวัตต์/ชั่วโมง"/>
        <s v="ครั้ง"/>
        <s v="ร้อยละ"/>
        <s v="เลขหมาย"/>
        <s v="วัน"/>
        <s v=" บาท/คน/วัน"/>
        <s v="พันบาท"/>
        <s v="คน/ตร.กม."/>
        <s v="หลัง"/>
        <s v="ทะเบียน"/>
        <s v="บาท/วัน"/>
        <s v="รูป"/>
        <s v="เตียง"/>
        <s v="จำนวน"/>
        <s v="-"/>
        <s v="คดี"/>
        <s v="ลบ.ม."/>
        <s v="ตันต่อวัน"/>
        <s v="มิลลิเมตร"/>
        <s v="หน่วย"/>
      </sharedItems>
    </cacheField>
    <cacheField name="2555" numFmtId="187">
      <sharedItems containsNonDate="0" containsString="0" containsBlank="1"/>
    </cacheField>
    <cacheField name="2556" numFmtId="187">
      <sharedItems containsNonDate="0" containsString="0" containsBlank="1"/>
    </cacheField>
    <cacheField name="2557" numFmtId="187">
      <sharedItems containsNonDate="0" containsString="0" containsBlank="1"/>
    </cacheField>
    <cacheField name="2558" numFmtId="0">
      <sharedItems containsBlank="1" containsMixedTypes="1" containsNumber="1" minValue="-1.1000000000000001" maxValue="153495929778"/>
    </cacheField>
    <cacheField name="2559" numFmtId="0">
      <sharedItems containsBlank="1" containsMixedTypes="1" containsNumber="1" minValue="0" maxValue="174998746990"/>
    </cacheField>
    <cacheField name="2560" numFmtId="0">
      <sharedItems containsString="0" containsBlank="1" containsNumber="1" minValue="0.191" maxValue="196916736484"/>
    </cacheField>
    <cacheField name="2561" numFmtId="0">
      <sharedItems containsBlank="1" containsMixedTypes="1" containsNumber="1" minValue="0" maxValue="290358059017"/>
    </cacheField>
    <cacheField name="2562" numFmtId="0">
      <sharedItems containsBlank="1" containsMixedTypes="1" containsNumber="1" minValue="9.5450387148432916E-2" maxValue="64525732738.349998"/>
    </cacheField>
    <cacheField name="2563" numFmtId="0">
      <sharedItems containsNonDate="0" containsString="0" containsBlank="1"/>
    </cacheField>
    <cacheField name="2564" numFmtId="0">
      <sharedItems containsNonDate="0" containsString="0" containsBlank="1"/>
    </cacheField>
    <cacheField name="หน่วยงานเจ้าของข้อมูล" numFmtId="187">
      <sharedItems count="34">
        <s v=" สำนักงานคณะกรรมการพัฒนาการเศรษฐกิจและสังคมแห่งชาติ"/>
        <s v="สำนักงานเศรษฐกิจการเกษตร เขต 5"/>
        <s v="สำนักงานประมงจังหวัดนครราชสีมา"/>
        <s v="ธนาคารเพื่อการเกษตรและสหกรณ์การเกษตรจังหวัดนครราชสีมา"/>
        <s v="สำนักงานอุตสาหกรรมจังหวัดนครราชสีมา"/>
        <s v="การไฟฟ้าส่วนภูมิภาคจังหวัดนครราชสีมา"/>
        <s v="ตำรวจภูธรจังหวัดนครราชสีมา"/>
        <s v="สำนักงานพาณิชย์จังหวัดนครราชสีมา"/>
        <s v="บริษัททีโอที จำกัด (มหาชน) จังหวัดนครราชสีมา"/>
        <s v="สำนักงานสถิติจังหวัดนครราชสีมา"/>
        <s v="สำนักงานท่องเที่ยงและกีฬาจังหวัดนครราชสีมา"/>
        <s v="ธนาคารแห่งประเทศไทย"/>
        <s v="สำนักงานสหกรณ์จังหวัดนครราชสีมา"/>
        <s v="สำนักงานส่งเสริมการปกครองส่วนท้องถิ่นจังหวัดนครราชสีมา"/>
        <s v="สำนักงานสรรพากรพื้นที่นครราชสีมา"/>
        <s v="สำนักงานสรรพสามิตพื้นที่นครราชสีมา"/>
        <s v="กรมการปกครองกระทรวงมหาดไทย"/>
        <s v="สำนักงานสาธารณสุขจังหวัดนครราชสีมา"/>
        <s v="ที่ทำการปกครองจังหวัดนครราชสีมา"/>
        <s v="สำนักงานแรงงานจังหวัดนครราชสีมา"/>
        <s v="สำนักงานส่งเสริมการปกครองส่วนท้องถิ่นจังหวัดนครราชสีมา/ สำนักงานเขตพื้นที่การศึกษาประถมศึกษาเขต1-7/มัธยมศึกษา  เขต 31 นครราชสีมา"/>
        <s v="สำนักงานคณะกรรมการการอุดมศึกษา"/>
        <s v="สำนักงานส่งเสริมการศึกษานอกระบบและการศึกษาตามอัธยาศัย  จังหวัดนครราชสีมา"/>
        <s v="สำนักงานพระพุทธศาสนาจังหวัดนครราชสีมา"/>
        <s v="สำนักงานประกันสังคมจังหวัดนครราชสีมา"/>
        <s v="สำนักงานพัฒนาสังคมและความมั่นคงของมนุษย์ จังหวัดนครราชสีมา"/>
        <s v="สำนักงานคณะกรรมการพัฒนาการเศรษฐกิจและสังคมแห่งชาติ"/>
        <s v="สำนักงานชลประทานที่ 8"/>
        <s v="โครงการชลประทานนครราชสีมา/สำนักงานชลประทานที่ 8"/>
        <s v="สำนักงานทรัพยากรธรรมชาติและสิ่งแวดล้อมจังหวัดนครราชสีมา"/>
        <s v="สถานีอุตุนิยมวิทยานครราชสีมา"/>
        <s v="การประปาส่วนภูมิภาคจังหวัดนครราชสีมา สำนักงานการประปา เขต 2 จังหวัดสระบุรี"/>
        <s v="สำนักงานสิ่งแวดล้อมภาคที่ 11 จังหวัดนครราชสีมา"/>
        <s v="สำนักงานป้องกันและบรรเทาสาธารณภัย จังหวัดนครราชสีมา"/>
      </sharedItems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15">
  <r>
    <x v="0"/>
    <x v="0"/>
    <x v="0"/>
    <m/>
    <m/>
    <m/>
    <n v="264964"/>
    <n v="263578"/>
    <n v="274898"/>
    <m/>
    <m/>
    <m/>
    <m/>
    <x v="0"/>
  </r>
  <r>
    <x v="0"/>
    <x v="1"/>
    <x v="1"/>
    <m/>
    <m/>
    <m/>
    <n v="106000"/>
    <n v="105618"/>
    <n v="110301"/>
    <m/>
    <m/>
    <m/>
    <m/>
    <x v="0"/>
  </r>
  <r>
    <x v="0"/>
    <x v="2"/>
    <x v="0"/>
    <m/>
    <m/>
    <m/>
    <n v="42935"/>
    <n v="39868"/>
    <n v="37961"/>
    <m/>
    <m/>
    <m/>
    <m/>
    <x v="0"/>
  </r>
  <r>
    <x v="0"/>
    <x v="3"/>
    <x v="0"/>
    <m/>
    <m/>
    <m/>
    <n v="69553"/>
    <n v="72152"/>
    <n v="81342"/>
    <m/>
    <m/>
    <m/>
    <m/>
    <x v="0"/>
  </r>
  <r>
    <x v="0"/>
    <x v="4"/>
    <x v="0"/>
    <m/>
    <m/>
    <m/>
    <n v="6115"/>
    <n v="6135"/>
    <n v="6846"/>
    <m/>
    <m/>
    <m/>
    <m/>
    <x v="0"/>
  </r>
  <r>
    <x v="0"/>
    <x v="5"/>
    <x v="2"/>
    <m/>
    <m/>
    <m/>
    <n v="8385473"/>
    <n v="8386293"/>
    <n v="8384561"/>
    <n v="8358427"/>
    <n v="8386320"/>
    <m/>
    <m/>
    <x v="1"/>
  </r>
  <r>
    <x v="0"/>
    <x v="6"/>
    <x v="2"/>
    <m/>
    <m/>
    <m/>
    <n v="4083707"/>
    <n v="4083956"/>
    <n v="4083415"/>
    <n v="3479166"/>
    <n v="4083512"/>
    <m/>
    <m/>
    <x v="1"/>
  </r>
  <r>
    <x v="0"/>
    <x v="7"/>
    <x v="2"/>
    <m/>
    <m/>
    <m/>
    <n v="3755118"/>
    <n v="3755489"/>
    <n v="3754679"/>
    <n v="3776787"/>
    <n v="3755611"/>
    <m/>
    <m/>
    <x v="1"/>
  </r>
  <r>
    <x v="0"/>
    <x v="8"/>
    <x v="2"/>
    <m/>
    <m/>
    <m/>
    <n v="106437"/>
    <n v="106326"/>
    <n v="106354"/>
    <n v="153811"/>
    <n v="106541"/>
    <m/>
    <m/>
    <x v="1"/>
  </r>
  <r>
    <x v="0"/>
    <x v="9"/>
    <x v="2"/>
    <m/>
    <m/>
    <m/>
    <n v="41427"/>
    <n v="41534"/>
    <n v="41249"/>
    <n v="41358"/>
    <n v="41254"/>
    <m/>
    <m/>
    <x v="1"/>
  </r>
  <r>
    <x v="0"/>
    <x v="10"/>
    <x v="3"/>
    <m/>
    <m/>
    <m/>
    <n v="1086735"/>
    <n v="1161219"/>
    <n v="1191036"/>
    <n v="1008611"/>
    <n v="881062"/>
    <m/>
    <m/>
    <x v="1"/>
  </r>
  <r>
    <x v="0"/>
    <x v="11"/>
    <x v="3"/>
    <m/>
    <m/>
    <m/>
    <n v="35300"/>
    <n v="29938"/>
    <n v="14934"/>
    <n v="115610"/>
    <n v="81374"/>
    <m/>
    <m/>
    <x v="1"/>
  </r>
  <r>
    <x v="0"/>
    <x v="12"/>
    <x v="4"/>
    <m/>
    <m/>
    <m/>
    <n v="361"/>
    <n v="356"/>
    <n v="362"/>
    <n v="354"/>
    <n v="346"/>
    <m/>
    <m/>
    <x v="1"/>
  </r>
  <r>
    <x v="0"/>
    <x v="13"/>
    <x v="4"/>
    <m/>
    <m/>
    <m/>
    <n v="554"/>
    <n v="625"/>
    <n v="620"/>
    <n v="654"/>
    <n v="624"/>
    <m/>
    <m/>
    <x v="1"/>
  </r>
  <r>
    <x v="0"/>
    <x v="14"/>
    <x v="5"/>
    <m/>
    <m/>
    <m/>
    <n v="19212"/>
    <n v="20379"/>
    <n v="18753"/>
    <n v="15897"/>
    <m/>
    <m/>
    <m/>
    <x v="2"/>
  </r>
  <r>
    <x v="0"/>
    <x v="15"/>
    <x v="2"/>
    <m/>
    <m/>
    <m/>
    <n v="26618"/>
    <n v="29340"/>
    <n v="27770"/>
    <n v="19955.7"/>
    <m/>
    <m/>
    <m/>
    <x v="2"/>
  </r>
  <r>
    <x v="0"/>
    <x v="16"/>
    <x v="4"/>
    <m/>
    <m/>
    <m/>
    <n v="15492882"/>
    <n v="18300275"/>
    <n v="16869150"/>
    <n v="13412690"/>
    <m/>
    <m/>
    <m/>
    <x v="2"/>
  </r>
  <r>
    <x v="0"/>
    <x v="17"/>
    <x v="6"/>
    <m/>
    <m/>
    <m/>
    <n v="838391333"/>
    <n v="896630781"/>
    <n v="1038228429"/>
    <n v="1123243610"/>
    <m/>
    <m/>
    <m/>
    <x v="2"/>
  </r>
  <r>
    <x v="0"/>
    <x v="18"/>
    <x v="6"/>
    <m/>
    <m/>
    <m/>
    <n v="35991770625"/>
    <n v="41545502700"/>
    <n v="39122193795"/>
    <n v="60432036323.959999"/>
    <n v="64525732738.349998"/>
    <m/>
    <m/>
    <x v="3"/>
  </r>
  <r>
    <x v="0"/>
    <x v="19"/>
    <x v="7"/>
    <m/>
    <m/>
    <m/>
    <n v="2766"/>
    <n v="2524"/>
    <n v="2635"/>
    <n v="2663"/>
    <m/>
    <m/>
    <m/>
    <x v="4"/>
  </r>
  <r>
    <x v="0"/>
    <x v="20"/>
    <x v="6"/>
    <m/>
    <m/>
    <m/>
    <n v="153495929778"/>
    <n v="174998746990"/>
    <n v="196916736484"/>
    <n v="290358059017"/>
    <m/>
    <m/>
    <m/>
    <x v="4"/>
  </r>
  <r>
    <x v="0"/>
    <x v="21"/>
    <x v="8"/>
    <m/>
    <m/>
    <m/>
    <n v="141883"/>
    <n v="143896"/>
    <n v="142531"/>
    <n v="190131"/>
    <m/>
    <m/>
    <m/>
    <x v="4"/>
  </r>
  <r>
    <x v="0"/>
    <x v="22"/>
    <x v="9"/>
    <m/>
    <m/>
    <m/>
    <n v="794271"/>
    <n v="815203"/>
    <n v="702133"/>
    <n v="714073"/>
    <n v="720593"/>
    <m/>
    <m/>
    <x v="5"/>
  </r>
  <r>
    <x v="0"/>
    <x v="23"/>
    <x v="10"/>
    <m/>
    <m/>
    <m/>
    <n v="5393"/>
    <n v="5832"/>
    <n v="4504.2595899999997"/>
    <n v="4680.6478729999999"/>
    <n v="2858.4599069999999"/>
    <m/>
    <m/>
    <x v="5"/>
  </r>
  <r>
    <x v="0"/>
    <x v="24"/>
    <x v="11"/>
    <m/>
    <m/>
    <m/>
    <n v="3548"/>
    <n v="2862"/>
    <n v="4202"/>
    <n v="10392"/>
    <n v="9265"/>
    <m/>
    <m/>
    <x v="6"/>
  </r>
  <r>
    <x v="0"/>
    <x v="25"/>
    <x v="9"/>
    <m/>
    <m/>
    <m/>
    <n v="500"/>
    <n v="538"/>
    <n v="490"/>
    <n v="539"/>
    <n v="407"/>
    <m/>
    <m/>
    <x v="6"/>
  </r>
  <r>
    <x v="0"/>
    <x v="26"/>
    <x v="9"/>
    <m/>
    <m/>
    <m/>
    <n v="3110"/>
    <n v="2581"/>
    <n v="3436"/>
    <n v="8114"/>
    <n v="1312"/>
    <m/>
    <m/>
    <x v="6"/>
  </r>
  <r>
    <x v="0"/>
    <x v="27"/>
    <x v="6"/>
    <m/>
    <m/>
    <m/>
    <n v="147558178"/>
    <n v="80180125"/>
    <n v="77770583"/>
    <n v="130150394"/>
    <n v="98830540"/>
    <m/>
    <m/>
    <x v="6"/>
  </r>
  <r>
    <x v="0"/>
    <x v="28"/>
    <x v="12"/>
    <m/>
    <m/>
    <m/>
    <n v="110"/>
    <n v="110.3"/>
    <n v="100.7"/>
    <n v="101.5"/>
    <n v="106"/>
    <m/>
    <m/>
    <x v="7"/>
  </r>
  <r>
    <x v="0"/>
    <x v="29"/>
    <x v="12"/>
    <m/>
    <m/>
    <m/>
    <n v="-1.1000000000000001"/>
    <n v="0.3"/>
    <n v="0.4"/>
    <n v="0.8"/>
    <n v="2.1"/>
    <m/>
    <m/>
    <x v="7"/>
  </r>
  <r>
    <x v="0"/>
    <x v="30"/>
    <x v="13"/>
    <m/>
    <m/>
    <m/>
    <n v="184212"/>
    <n v="139365"/>
    <n v="193298"/>
    <n v="193298"/>
    <n v="193298"/>
    <m/>
    <m/>
    <x v="8"/>
  </r>
  <r>
    <x v="0"/>
    <x v="31"/>
    <x v="13"/>
    <m/>
    <m/>
    <m/>
    <n v="89207"/>
    <n v="73310"/>
    <n v="62778"/>
    <n v="56700"/>
    <n v="50778"/>
    <m/>
    <m/>
    <x v="8"/>
  </r>
  <r>
    <x v="0"/>
    <x v="32"/>
    <x v="8"/>
    <m/>
    <m/>
    <m/>
    <n v="852076"/>
    <n v="1021414"/>
    <n v="1176308"/>
    <n v="1209583"/>
    <m/>
    <m/>
    <m/>
    <x v="9"/>
  </r>
  <r>
    <x v="0"/>
    <x v="33"/>
    <x v="5"/>
    <m/>
    <m/>
    <m/>
    <n v="699528"/>
    <n v="652151"/>
    <n v="714107"/>
    <n v="665997"/>
    <m/>
    <m/>
    <m/>
    <x v="9"/>
  </r>
  <r>
    <x v="0"/>
    <x v="34"/>
    <x v="8"/>
    <m/>
    <m/>
    <m/>
    <n v="4597649"/>
    <n v="4870688"/>
    <n v="5433259"/>
    <n v="5774411"/>
    <m/>
    <m/>
    <m/>
    <x v="10"/>
  </r>
  <r>
    <x v="0"/>
    <x v="35"/>
    <x v="14"/>
    <m/>
    <m/>
    <m/>
    <n v="2"/>
    <n v="2"/>
    <n v="2"/>
    <n v="2"/>
    <m/>
    <m/>
    <m/>
    <x v="10"/>
  </r>
  <r>
    <x v="0"/>
    <x v="36"/>
    <x v="15"/>
    <m/>
    <m/>
    <m/>
    <n v="1367.11"/>
    <n v="1424.31"/>
    <n v="1577.82"/>
    <n v="1660.91"/>
    <m/>
    <m/>
    <m/>
    <x v="10"/>
  </r>
  <r>
    <x v="0"/>
    <x v="37"/>
    <x v="0"/>
    <m/>
    <m/>
    <m/>
    <n v="15818"/>
    <n v="17418"/>
    <n v="20130"/>
    <n v="24340.39"/>
    <n v="25105.18"/>
    <m/>
    <m/>
    <x v="10"/>
  </r>
  <r>
    <x v="0"/>
    <x v="38"/>
    <x v="0"/>
    <m/>
    <m/>
    <m/>
    <n v="131055"/>
    <n v="1609241"/>
    <n v="147163"/>
    <n v="152145"/>
    <n v="157856"/>
    <m/>
    <m/>
    <x v="11"/>
  </r>
  <r>
    <x v="0"/>
    <x v="39"/>
    <x v="0"/>
    <m/>
    <m/>
    <m/>
    <n v="148094"/>
    <n v="1766017"/>
    <n v="152343"/>
    <n v="168383"/>
    <n v="174348"/>
    <m/>
    <m/>
    <x v="11"/>
  </r>
  <r>
    <x v="0"/>
    <x v="40"/>
    <x v="7"/>
    <m/>
    <m/>
    <m/>
    <n v="129"/>
    <n v="130"/>
    <n v="105"/>
    <n v="108"/>
    <n v="106"/>
    <m/>
    <m/>
    <x v="12"/>
  </r>
  <r>
    <x v="0"/>
    <x v="41"/>
    <x v="7"/>
    <m/>
    <m/>
    <m/>
    <n v="56"/>
    <n v="58"/>
    <n v="54"/>
    <n v="53"/>
    <n v="51"/>
    <m/>
    <m/>
    <x v="12"/>
  </r>
  <r>
    <x v="0"/>
    <x v="42"/>
    <x v="6"/>
    <m/>
    <m/>
    <m/>
    <n v="22877840882"/>
    <n v="8176206363"/>
    <n v="20795978642"/>
    <n v="21520766906"/>
    <m/>
    <m/>
    <m/>
    <x v="13"/>
  </r>
  <r>
    <x v="0"/>
    <x v="43"/>
    <x v="6"/>
    <m/>
    <m/>
    <m/>
    <n v="16391720632"/>
    <n v="13024700303"/>
    <n v="16324573234.1"/>
    <n v="19636272716"/>
    <m/>
    <m/>
    <m/>
    <x v="13"/>
  </r>
  <r>
    <x v="0"/>
    <x v="44"/>
    <x v="16"/>
    <m/>
    <m/>
    <m/>
    <n v="5584180"/>
    <n v="219496"/>
    <n v="5673880"/>
    <n v="8333761"/>
    <n v="539674"/>
    <m/>
    <m/>
    <x v="14"/>
  </r>
  <r>
    <x v="0"/>
    <x v="45"/>
    <x v="6"/>
    <m/>
    <m/>
    <m/>
    <n v="1614349026.04"/>
    <n v="1471476015.6900001"/>
    <n v="1322443582.98"/>
    <n v="1321907447.25"/>
    <n v="1446931.3"/>
    <m/>
    <m/>
    <x v="15"/>
  </r>
  <r>
    <x v="0"/>
    <x v="46"/>
    <x v="9"/>
    <m/>
    <m/>
    <m/>
    <n v="8274"/>
    <n v="9527"/>
    <n v="10984"/>
    <n v="3024"/>
    <n v="1416"/>
    <m/>
    <m/>
    <x v="7"/>
  </r>
  <r>
    <x v="0"/>
    <x v="47"/>
    <x v="16"/>
    <m/>
    <m/>
    <m/>
    <n v="91145080"/>
    <n v="93655191"/>
    <n v="98366389"/>
    <n v="8243535"/>
    <n v="2455149999"/>
    <m/>
    <m/>
    <x v="7"/>
  </r>
  <r>
    <x v="1"/>
    <x v="48"/>
    <x v="8"/>
    <m/>
    <m/>
    <m/>
    <n v="2628818"/>
    <n v="2631435"/>
    <n v="2639226"/>
    <n v="2646401"/>
    <n v="2648927"/>
    <m/>
    <m/>
    <x v="16"/>
  </r>
  <r>
    <x v="1"/>
    <x v="49"/>
    <x v="8"/>
    <m/>
    <m/>
    <m/>
    <n v="462599"/>
    <n v="455773"/>
    <n v="448832"/>
    <n v="441072"/>
    <n v="431001"/>
    <m/>
    <m/>
    <x v="16"/>
  </r>
  <r>
    <x v="1"/>
    <x v="50"/>
    <x v="8"/>
    <m/>
    <m/>
    <m/>
    <n v="1747862"/>
    <n v="1747826"/>
    <n v="1745489"/>
    <n v="1742076"/>
    <n v="1735726"/>
    <m/>
    <m/>
    <x v="16"/>
  </r>
  <r>
    <x v="1"/>
    <x v="51"/>
    <x v="8"/>
    <m/>
    <m/>
    <m/>
    <n v="388663"/>
    <n v="400496"/>
    <n v="417303"/>
    <n v="435347"/>
    <n v="453388"/>
    <m/>
    <m/>
    <x v="16"/>
  </r>
  <r>
    <x v="1"/>
    <x v="52"/>
    <x v="12"/>
    <m/>
    <m/>
    <m/>
    <n v="0.32"/>
    <n v="0.1"/>
    <n v="0.3"/>
    <n v="0.27"/>
    <n v="9.5450387148432916E-2"/>
    <m/>
    <m/>
    <x v="16"/>
  </r>
  <r>
    <x v="1"/>
    <x v="53"/>
    <x v="17"/>
    <m/>
    <m/>
    <m/>
    <n v="128.30000000000001"/>
    <n v="128.4"/>
    <n v="128.80000000000001"/>
    <n v="129"/>
    <m/>
    <m/>
    <m/>
    <x v="16"/>
  </r>
  <r>
    <x v="1"/>
    <x v="54"/>
    <x v="18"/>
    <m/>
    <m/>
    <m/>
    <n v="913507"/>
    <n v="931923"/>
    <n v="948964"/>
    <n v="965320"/>
    <m/>
    <m/>
    <m/>
    <x v="16"/>
  </r>
  <r>
    <x v="1"/>
    <x v="55"/>
    <x v="12"/>
    <m/>
    <m/>
    <m/>
    <n v="8.6300000000000008"/>
    <n v="9.0399999999999991"/>
    <n v="8.7799999999999994"/>
    <n v="8.66"/>
    <n v="7.74"/>
    <m/>
    <m/>
    <x v="17"/>
  </r>
  <r>
    <x v="1"/>
    <x v="56"/>
    <x v="19"/>
    <m/>
    <m/>
    <m/>
    <n v="10580"/>
    <n v="11028"/>
    <n v="10741"/>
    <n v="11201"/>
    <m/>
    <m/>
    <m/>
    <x v="18"/>
  </r>
  <r>
    <x v="1"/>
    <x v="57"/>
    <x v="19"/>
    <m/>
    <m/>
    <m/>
    <n v="4432"/>
    <n v="4479"/>
    <n v="4572"/>
    <n v="4742"/>
    <m/>
    <m/>
    <m/>
    <x v="18"/>
  </r>
  <r>
    <x v="1"/>
    <x v="58"/>
    <x v="12"/>
    <m/>
    <m/>
    <m/>
    <n v="85.8"/>
    <n v="82.5"/>
    <n v="83.2"/>
    <n v="85"/>
    <m/>
    <m/>
    <m/>
    <x v="9"/>
  </r>
  <r>
    <x v="1"/>
    <x v="59"/>
    <x v="12"/>
    <m/>
    <m/>
    <m/>
    <n v="98"/>
    <n v="97.6"/>
    <n v="98"/>
    <n v="98"/>
    <n v="95.1"/>
    <m/>
    <m/>
    <x v="9"/>
  </r>
  <r>
    <x v="1"/>
    <x v="60"/>
    <x v="12"/>
    <m/>
    <m/>
    <m/>
    <n v="1.7"/>
    <n v="1.8"/>
    <n v="2.1"/>
    <n v="2"/>
    <n v="1.6"/>
    <m/>
    <m/>
    <x v="9"/>
  </r>
  <r>
    <x v="1"/>
    <x v="61"/>
    <x v="20"/>
    <m/>
    <m/>
    <m/>
    <n v="300"/>
    <n v="300"/>
    <n v="308"/>
    <n v="320"/>
    <n v="320"/>
    <m/>
    <m/>
    <x v="19"/>
  </r>
  <r>
    <x v="1"/>
    <x v="62"/>
    <x v="8"/>
    <m/>
    <m/>
    <m/>
    <n v="170887"/>
    <n v="160416"/>
    <n v="192609"/>
    <n v="192436"/>
    <n v="142762"/>
    <m/>
    <m/>
    <x v="9"/>
  </r>
  <r>
    <x v="1"/>
    <x v="63"/>
    <x v="12"/>
    <m/>
    <m/>
    <m/>
    <n v="95.72"/>
    <n v="96.8"/>
    <n v="96.5"/>
    <n v="0"/>
    <m/>
    <m/>
    <m/>
    <x v="17"/>
  </r>
  <r>
    <x v="1"/>
    <x v="64"/>
    <x v="12"/>
    <m/>
    <m/>
    <m/>
    <n v="0.58402777777777781"/>
    <n v="0.66736111111111107"/>
    <n v="0.54236111111111118"/>
    <m/>
    <m/>
    <m/>
    <m/>
    <x v="20"/>
  </r>
  <r>
    <x v="1"/>
    <x v="64"/>
    <x v="12"/>
    <m/>
    <m/>
    <m/>
    <n v="0.58402777777777781"/>
    <n v="0.66736111111111107"/>
    <n v="0.54236111111111118"/>
    <m/>
    <m/>
    <m/>
    <m/>
    <x v="20"/>
  </r>
  <r>
    <x v="1"/>
    <x v="65"/>
    <x v="12"/>
    <m/>
    <m/>
    <m/>
    <n v="0.7090277777777777"/>
    <n v="0.7090277777777777"/>
    <m/>
    <m/>
    <m/>
    <m/>
    <m/>
    <x v="20"/>
  </r>
  <r>
    <x v="1"/>
    <x v="66"/>
    <x v="8"/>
    <m/>
    <m/>
    <m/>
    <n v="127"/>
    <n v="93"/>
    <m/>
    <m/>
    <m/>
    <m/>
    <m/>
    <x v="20"/>
  </r>
  <r>
    <x v="1"/>
    <x v="67"/>
    <x v="8"/>
    <m/>
    <m/>
    <m/>
    <n v="90020"/>
    <m/>
    <n v="57400"/>
    <n v="64708"/>
    <n v="1563033"/>
    <m/>
    <m/>
    <x v="21"/>
  </r>
  <r>
    <x v="1"/>
    <x v="68"/>
    <x v="8"/>
    <m/>
    <m/>
    <m/>
    <n v="2412"/>
    <m/>
    <n v="2230"/>
    <n v="1885"/>
    <n v="83667"/>
    <m/>
    <m/>
    <x v="21"/>
  </r>
  <r>
    <x v="1"/>
    <x v="69"/>
    <x v="8"/>
    <m/>
    <m/>
    <m/>
    <n v="84767"/>
    <n v="133183"/>
    <n v="80735"/>
    <n v="51370"/>
    <n v="154548"/>
    <m/>
    <m/>
    <x v="22"/>
  </r>
  <r>
    <x v="1"/>
    <x v="70"/>
    <x v="8"/>
    <m/>
    <m/>
    <m/>
    <m/>
    <n v="75952"/>
    <n v="23945"/>
    <n v="51370"/>
    <n v="73571"/>
    <m/>
    <m/>
    <x v="22"/>
  </r>
  <r>
    <x v="1"/>
    <x v="71"/>
    <x v="7"/>
    <m/>
    <m/>
    <m/>
    <n v="2028"/>
    <n v="2030"/>
    <n v="2045"/>
    <n v="2340"/>
    <n v="2924"/>
    <m/>
    <m/>
    <x v="23"/>
  </r>
  <r>
    <x v="1"/>
    <x v="72"/>
    <x v="21"/>
    <m/>
    <m/>
    <m/>
    <n v="16364"/>
    <n v="17987"/>
    <n v="17993"/>
    <n v="15572"/>
    <n v="14857"/>
    <m/>
    <m/>
    <x v="23"/>
  </r>
  <r>
    <x v="1"/>
    <x v="73"/>
    <x v="8"/>
    <m/>
    <m/>
    <m/>
    <n v="4265427"/>
    <n v="4526944"/>
    <n v="4353100"/>
    <n v="2038882"/>
    <n v="2435705"/>
    <m/>
    <m/>
    <x v="17"/>
  </r>
  <r>
    <x v="1"/>
    <x v="74"/>
    <x v="8"/>
    <m/>
    <m/>
    <m/>
    <n v="343418"/>
    <n v="395010"/>
    <n v="342196"/>
    <n v="383071"/>
    <n v="403352"/>
    <m/>
    <m/>
    <x v="17"/>
  </r>
  <r>
    <x v="1"/>
    <x v="75"/>
    <x v="7"/>
    <m/>
    <m/>
    <m/>
    <n v="45"/>
    <n v="47"/>
    <n v="46"/>
    <n v="46"/>
    <n v="47"/>
    <m/>
    <m/>
    <x v="17"/>
  </r>
  <r>
    <x v="1"/>
    <x v="76"/>
    <x v="22"/>
    <m/>
    <m/>
    <m/>
    <n v="4274"/>
    <n v="5681"/>
    <n v="5631"/>
    <n v="5370"/>
    <n v="5371"/>
    <m/>
    <m/>
    <x v="17"/>
  </r>
  <r>
    <x v="1"/>
    <x v="77"/>
    <x v="23"/>
    <m/>
    <m/>
    <m/>
    <n v="3390"/>
    <n v="4317"/>
    <n v="4186.8999999999996"/>
    <n v="3037"/>
    <n v="2860"/>
    <m/>
    <m/>
    <x v="17"/>
  </r>
  <r>
    <x v="1"/>
    <x v="78"/>
    <x v="23"/>
    <m/>
    <m/>
    <m/>
    <n v="7562"/>
    <n v="9128"/>
    <n v="9258.35"/>
    <n v="3846"/>
    <n v="8163"/>
    <m/>
    <m/>
    <x v="17"/>
  </r>
  <r>
    <x v="1"/>
    <x v="79"/>
    <x v="23"/>
    <m/>
    <m/>
    <m/>
    <n v="646"/>
    <n v="688"/>
    <n v="830.24"/>
    <n v="551"/>
    <n v="732"/>
    <m/>
    <m/>
    <x v="17"/>
  </r>
  <r>
    <x v="1"/>
    <x v="80"/>
    <x v="12"/>
    <m/>
    <m/>
    <m/>
    <n v="3.24"/>
    <n v="3.5"/>
    <n v="3.34"/>
    <n v="2.65"/>
    <n v="1.91"/>
    <m/>
    <m/>
    <x v="17"/>
  </r>
  <r>
    <x v="1"/>
    <x v="81"/>
    <x v="23"/>
    <m/>
    <m/>
    <m/>
    <n v="7.47"/>
    <n v="7.26"/>
    <n v="7.5"/>
    <n v="7.99"/>
    <n v="9.06"/>
    <m/>
    <m/>
    <x v="17"/>
  </r>
  <r>
    <x v="1"/>
    <x v="55"/>
    <x v="23"/>
    <m/>
    <m/>
    <m/>
    <n v="8.6300000000000008"/>
    <n v="9.0399999999999991"/>
    <n v="8.7799999999999994"/>
    <n v="8.66"/>
    <n v="7.74"/>
    <m/>
    <m/>
    <x v="17"/>
  </r>
  <r>
    <x v="1"/>
    <x v="82"/>
    <x v="8"/>
    <m/>
    <m/>
    <m/>
    <n v="239304"/>
    <n v="248274"/>
    <n v="257710"/>
    <n v="266665"/>
    <n v="257695"/>
    <m/>
    <m/>
    <x v="24"/>
  </r>
  <r>
    <x v="1"/>
    <x v="83"/>
    <x v="8"/>
    <m/>
    <m/>
    <m/>
    <n v="50985"/>
    <n v="52747"/>
    <n v="57155"/>
    <n v="69662"/>
    <n v="76498"/>
    <m/>
    <m/>
    <x v="24"/>
  </r>
  <r>
    <x v="1"/>
    <x v="84"/>
    <x v="8"/>
    <m/>
    <m/>
    <m/>
    <n v="2296"/>
    <n v="2263"/>
    <n v="2090"/>
    <n v="2398"/>
    <m/>
    <m/>
    <m/>
    <x v="24"/>
  </r>
  <r>
    <x v="1"/>
    <x v="85"/>
    <x v="8"/>
    <m/>
    <m/>
    <m/>
    <n v="11"/>
    <s v="-"/>
    <n v="81"/>
    <n v="0"/>
    <n v="11"/>
    <m/>
    <m/>
    <x v="25"/>
  </r>
  <r>
    <x v="1"/>
    <x v="86"/>
    <x v="8"/>
    <m/>
    <m/>
    <m/>
    <n v="8"/>
    <s v="-"/>
    <n v="6"/>
    <s v="NA"/>
    <s v="NA"/>
    <m/>
    <m/>
    <x v="25"/>
  </r>
  <r>
    <x v="1"/>
    <x v="87"/>
    <x v="8"/>
    <m/>
    <m/>
    <m/>
    <n v="1067"/>
    <s v="-"/>
    <n v="458"/>
    <s v="NA"/>
    <s v="NA"/>
    <m/>
    <m/>
    <x v="25"/>
  </r>
  <r>
    <x v="1"/>
    <x v="88"/>
    <x v="8"/>
    <m/>
    <m/>
    <m/>
    <n v="10201"/>
    <n v="22711"/>
    <n v="17084"/>
    <n v="9359"/>
    <n v="7607"/>
    <m/>
    <m/>
    <x v="25"/>
  </r>
  <r>
    <x v="1"/>
    <x v="89"/>
    <x v="6"/>
    <m/>
    <m/>
    <m/>
    <n v="26376"/>
    <n v="0"/>
    <n v="24429"/>
    <n v="0"/>
    <m/>
    <m/>
    <m/>
    <x v="9"/>
  </r>
  <r>
    <x v="1"/>
    <x v="90"/>
    <x v="6"/>
    <m/>
    <m/>
    <m/>
    <n v="18645"/>
    <n v="18489"/>
    <n v="17841"/>
    <n v="18196"/>
    <m/>
    <m/>
    <m/>
    <x v="9"/>
  </r>
  <r>
    <x v="1"/>
    <x v="91"/>
    <x v="6"/>
    <m/>
    <m/>
    <m/>
    <n v="245760"/>
    <s v="-"/>
    <n v="223239"/>
    <n v="0"/>
    <m/>
    <m/>
    <m/>
    <x v="9"/>
  </r>
  <r>
    <x v="1"/>
    <x v="92"/>
    <x v="12"/>
    <m/>
    <m/>
    <m/>
    <n v="70.7"/>
    <s v="-"/>
    <n v="73"/>
    <n v="0"/>
    <m/>
    <m/>
    <m/>
    <x v="9"/>
  </r>
  <r>
    <x v="1"/>
    <x v="93"/>
    <x v="24"/>
    <m/>
    <m/>
    <m/>
    <n v="0.33300000000000002"/>
    <s v="-"/>
    <n v="0.33700000000000002"/>
    <n v="0"/>
    <m/>
    <m/>
    <m/>
    <x v="9"/>
  </r>
  <r>
    <x v="1"/>
    <x v="94"/>
    <x v="24"/>
    <m/>
    <m/>
    <m/>
    <n v="0.26"/>
    <n v="0.17"/>
    <n v="0.191"/>
    <n v="0.26"/>
    <m/>
    <m/>
    <m/>
    <x v="9"/>
  </r>
  <r>
    <x v="1"/>
    <x v="95"/>
    <x v="12"/>
    <m/>
    <m/>
    <m/>
    <n v="11.55"/>
    <n v="8.9700000000000006"/>
    <n v="13.58"/>
    <n v="15.08"/>
    <m/>
    <m/>
    <m/>
    <x v="26"/>
  </r>
  <r>
    <x v="1"/>
    <x v="96"/>
    <x v="9"/>
    <m/>
    <m/>
    <m/>
    <n v="25031"/>
    <n v="24445"/>
    <n v="19450"/>
    <n v="21656"/>
    <n v="19207"/>
    <m/>
    <m/>
    <x v="6"/>
  </r>
  <r>
    <x v="1"/>
    <x v="97"/>
    <x v="9"/>
    <m/>
    <m/>
    <m/>
    <n v="22995"/>
    <n v="23016"/>
    <n v="18909"/>
    <n v="22358"/>
    <n v="18918"/>
    <m/>
    <m/>
    <x v="6"/>
  </r>
  <r>
    <x v="1"/>
    <x v="98"/>
    <x v="25"/>
    <m/>
    <m/>
    <m/>
    <n v="9834"/>
    <n v="10291"/>
    <n v="12156"/>
    <n v="15868"/>
    <n v="12292"/>
    <m/>
    <m/>
    <x v="6"/>
  </r>
  <r>
    <x v="2"/>
    <x v="99"/>
    <x v="7"/>
    <m/>
    <m/>
    <m/>
    <n v="576"/>
    <n v="576"/>
    <n v="697"/>
    <n v="697"/>
    <n v="76"/>
    <m/>
    <m/>
    <x v="27"/>
  </r>
  <r>
    <x v="2"/>
    <x v="100"/>
    <x v="26"/>
    <m/>
    <m/>
    <m/>
    <n v="492.15"/>
    <n v="431.86"/>
    <n v="1295.4100000000001"/>
    <n v="782.96"/>
    <n v="876"/>
    <m/>
    <m/>
    <x v="27"/>
  </r>
  <r>
    <x v="2"/>
    <x v="101"/>
    <x v="2"/>
    <m/>
    <m/>
    <m/>
    <n v="587472"/>
    <n v="573652"/>
    <n v="598766"/>
    <n v="721705"/>
    <n v="614934"/>
    <m/>
    <m/>
    <x v="28"/>
  </r>
  <r>
    <x v="2"/>
    <x v="102"/>
    <x v="27"/>
    <m/>
    <m/>
    <m/>
    <n v="2294"/>
    <n v="2458"/>
    <n v="2457"/>
    <n v="2458"/>
    <n v="1283.2191780821918"/>
    <m/>
    <m/>
    <x v="29"/>
  </r>
  <r>
    <x v="2"/>
    <x v="103"/>
    <x v="2"/>
    <m/>
    <m/>
    <m/>
    <n v="1929491.88"/>
    <n v="1938927.78"/>
    <n v="1958504.61"/>
    <n v="1988600.95"/>
    <n v="1995327.44"/>
    <m/>
    <m/>
    <x v="29"/>
  </r>
  <r>
    <x v="2"/>
    <x v="104"/>
    <x v="12"/>
    <m/>
    <m/>
    <m/>
    <n v="14.89"/>
    <n v="14.96"/>
    <n v="15.1"/>
    <n v="15.34"/>
    <n v="15.58"/>
    <m/>
    <m/>
    <x v="29"/>
  </r>
  <r>
    <x v="2"/>
    <x v="105"/>
    <x v="28"/>
    <m/>
    <m/>
    <m/>
    <s v="1.171.1"/>
    <n v="1222.5999999999999"/>
    <n v="1826.5"/>
    <n v="1021.7"/>
    <n v="650.1"/>
    <m/>
    <m/>
    <x v="30"/>
  </r>
  <r>
    <x v="2"/>
    <x v="106"/>
    <x v="26"/>
    <m/>
    <m/>
    <m/>
    <n v="146240"/>
    <n v="38353099"/>
    <n v="145840"/>
    <n v="4213340"/>
    <n v="4470351"/>
    <m/>
    <m/>
    <x v="31"/>
  </r>
  <r>
    <x v="2"/>
    <x v="107"/>
    <x v="26"/>
    <m/>
    <m/>
    <m/>
    <n v="37098197"/>
    <n v="1713488"/>
    <n v="41069953"/>
    <n v="3965514"/>
    <n v="4242489"/>
    <m/>
    <m/>
    <x v="31"/>
  </r>
  <r>
    <x v="2"/>
    <x v="108"/>
    <x v="26"/>
    <m/>
    <m/>
    <m/>
    <n v="29942998"/>
    <n v="31198425"/>
    <n v="31907635"/>
    <n v="2775984"/>
    <n v="2853897"/>
    <m/>
    <m/>
    <x v="31"/>
  </r>
  <r>
    <x v="2"/>
    <x v="109"/>
    <x v="12"/>
    <m/>
    <m/>
    <m/>
    <n v="72"/>
    <n v="57"/>
    <n v="78"/>
    <n v="68"/>
    <n v="63"/>
    <m/>
    <m/>
    <x v="32"/>
  </r>
  <r>
    <x v="2"/>
    <x v="110"/>
    <x v="29"/>
    <m/>
    <m/>
    <m/>
    <s v="-"/>
    <s v="-"/>
    <n v="56"/>
    <n v="72"/>
    <n v="23"/>
    <m/>
    <m/>
    <x v="32"/>
  </r>
  <r>
    <x v="2"/>
    <x v="111"/>
    <x v="8"/>
    <m/>
    <m/>
    <m/>
    <n v="927869"/>
    <n v="950359"/>
    <n v="103778"/>
    <m/>
    <m/>
    <m/>
    <m/>
    <x v="33"/>
  </r>
  <r>
    <x v="2"/>
    <x v="112"/>
    <x v="6"/>
    <m/>
    <m/>
    <m/>
    <n v="478259930"/>
    <n v="254914995"/>
    <n v="153506708"/>
    <m/>
    <m/>
    <m/>
    <m/>
    <x v="33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54" cacheId="149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G1:H32" firstHeaderRow="1" firstDataRow="1" firstDataCol="1"/>
  <pivotFields count="14">
    <pivotField showAll="0">
      <items count="4">
        <item x="2"/>
        <item x="0"/>
        <item x="1"/>
        <item t="default"/>
      </items>
    </pivotField>
    <pivotField showAll="0">
      <items count="114">
        <item x="67"/>
        <item x="69"/>
        <item x="70"/>
        <item x="86"/>
        <item x="68"/>
        <item x="64"/>
        <item x="65"/>
        <item x="106"/>
        <item x="62"/>
        <item x="33"/>
        <item x="53"/>
        <item x="63"/>
        <item x="61"/>
        <item x="36"/>
        <item x="90"/>
        <item x="18"/>
        <item x="56"/>
        <item x="23"/>
        <item x="57"/>
        <item x="98"/>
        <item x="96"/>
        <item x="97"/>
        <item x="21"/>
        <item x="26"/>
        <item x="25"/>
        <item x="88"/>
        <item x="14"/>
        <item x="20"/>
        <item x="85"/>
        <item x="87"/>
        <item x="76"/>
        <item x="46"/>
        <item x="34"/>
        <item x="66"/>
        <item x="54"/>
        <item x="48"/>
        <item x="79"/>
        <item x="77"/>
        <item x="78"/>
        <item x="32"/>
        <item x="22"/>
        <item x="82"/>
        <item x="83"/>
        <item x="111"/>
        <item x="73"/>
        <item x="74"/>
        <item x="72"/>
        <item x="84"/>
        <item x="30"/>
        <item x="31"/>
        <item x="71"/>
        <item x="19"/>
        <item x="75"/>
        <item x="41"/>
        <item x="40"/>
        <item x="99"/>
        <item x="24"/>
        <item x="109"/>
        <item x="110"/>
        <item x="28"/>
        <item x="47"/>
        <item x="107"/>
        <item x="5"/>
        <item x="15"/>
        <item x="6"/>
        <item x="7"/>
        <item x="8"/>
        <item x="9"/>
        <item x="16"/>
        <item x="102"/>
        <item x="38"/>
        <item x="100"/>
        <item x="108"/>
        <item x="105"/>
        <item x="39"/>
        <item x="11"/>
        <item x="13"/>
        <item x="10"/>
        <item x="12"/>
        <item x="0"/>
        <item x="1"/>
        <item x="2"/>
        <item x="4"/>
        <item x="3"/>
        <item x="103"/>
        <item x="104"/>
        <item x="101"/>
        <item x="17"/>
        <item x="112"/>
        <item x="27"/>
        <item x="58"/>
        <item x="92"/>
        <item x="35"/>
        <item x="43"/>
        <item x="45"/>
        <item x="44"/>
        <item x="37"/>
        <item x="89"/>
        <item x="42"/>
        <item x="49"/>
        <item x="50"/>
        <item x="51"/>
        <item x="95"/>
        <item x="94"/>
        <item x="93"/>
        <item x="91"/>
        <item x="55"/>
        <item x="80"/>
        <item x="81"/>
        <item x="52"/>
        <item x="59"/>
        <item x="60"/>
        <item x="29"/>
        <item t="default"/>
      </items>
    </pivotField>
    <pivotField axis="axisRow" dataField="1" showAll="0">
      <items count="31">
        <item x="24"/>
        <item x="15"/>
        <item x="4"/>
        <item x="25"/>
        <item x="8"/>
        <item x="17"/>
        <item x="11"/>
        <item x="5"/>
        <item x="23"/>
        <item x="3"/>
        <item x="27"/>
        <item x="22"/>
        <item x="19"/>
        <item x="6"/>
        <item x="1"/>
        <item x="20"/>
        <item x="16"/>
        <item x="28"/>
        <item x="12"/>
        <item x="9"/>
        <item x="21"/>
        <item x="2"/>
        <item x="26"/>
        <item x="10"/>
        <item x="0"/>
        <item x="13"/>
        <item x="14"/>
        <item x="29"/>
        <item x="18"/>
        <item x="7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2"/>
  </rowFields>
  <rowItems count="31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 t="grand">
      <x/>
    </i>
  </rowItems>
  <colItems count="1">
    <i/>
  </colItems>
  <dataFields count="1">
    <dataField name="Count of หน่วยวัด" fld="2" subtotal="count" baseField="0" baseItem="0"/>
  </dataFields>
  <formats count="1">
    <format dxfId="10">
      <pivotArea dataOnly="0" labelOnly="1" outline="0" axis="axisValues" fieldPosition="0"/>
    </format>
  </formats>
  <pivotTableStyleInfo name="PivotStyleLight16" showRowHeaders="1" showColHeaders="1" showRowStripes="0" showColStripes="0" showLastColumn="1"/>
</pivotTableDefinition>
</file>

<file path=xl/pivotTables/pivotTable2.xml><?xml version="1.0" encoding="utf-8"?>
<pivotTableDefinition xmlns="http://schemas.openxmlformats.org/spreadsheetml/2006/main" name="PivotTable53" cacheId="149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D1:E36" firstHeaderRow="1" firstDataRow="1" firstDataCol="1"/>
  <pivotFields count="14">
    <pivotField showAll="0">
      <items count="4">
        <item x="2"/>
        <item x="0"/>
        <item x="1"/>
        <item t="default"/>
      </items>
    </pivotField>
    <pivotField showAll="0">
      <items count="114">
        <item x="67"/>
        <item x="69"/>
        <item x="70"/>
        <item x="86"/>
        <item x="68"/>
        <item x="64"/>
        <item x="65"/>
        <item x="106"/>
        <item x="62"/>
        <item x="33"/>
        <item x="53"/>
        <item x="63"/>
        <item x="61"/>
        <item x="36"/>
        <item x="90"/>
        <item x="18"/>
        <item x="56"/>
        <item x="23"/>
        <item x="57"/>
        <item x="98"/>
        <item x="96"/>
        <item x="97"/>
        <item x="21"/>
        <item x="26"/>
        <item x="25"/>
        <item x="88"/>
        <item x="14"/>
        <item x="20"/>
        <item x="85"/>
        <item x="87"/>
        <item x="76"/>
        <item x="46"/>
        <item x="34"/>
        <item x="66"/>
        <item x="54"/>
        <item x="48"/>
        <item x="79"/>
        <item x="77"/>
        <item x="78"/>
        <item x="32"/>
        <item x="22"/>
        <item x="82"/>
        <item x="83"/>
        <item x="111"/>
        <item x="73"/>
        <item x="74"/>
        <item x="72"/>
        <item x="84"/>
        <item x="30"/>
        <item x="31"/>
        <item x="71"/>
        <item x="19"/>
        <item x="75"/>
        <item x="41"/>
        <item x="40"/>
        <item x="99"/>
        <item x="24"/>
        <item x="109"/>
        <item x="110"/>
        <item x="28"/>
        <item x="47"/>
        <item x="107"/>
        <item x="5"/>
        <item x="15"/>
        <item x="6"/>
        <item x="7"/>
        <item x="8"/>
        <item x="9"/>
        <item x="16"/>
        <item x="102"/>
        <item x="38"/>
        <item x="100"/>
        <item x="108"/>
        <item x="105"/>
        <item x="39"/>
        <item x="11"/>
        <item x="13"/>
        <item x="10"/>
        <item x="12"/>
        <item x="0"/>
        <item x="1"/>
        <item x="2"/>
        <item x="4"/>
        <item x="3"/>
        <item x="103"/>
        <item x="104"/>
        <item x="101"/>
        <item x="17"/>
        <item x="112"/>
        <item x="27"/>
        <item x="58"/>
        <item x="92"/>
        <item x="35"/>
        <item x="43"/>
        <item x="45"/>
        <item x="44"/>
        <item x="37"/>
        <item x="89"/>
        <item x="42"/>
        <item x="49"/>
        <item x="50"/>
        <item x="51"/>
        <item x="95"/>
        <item x="94"/>
        <item x="93"/>
        <item x="91"/>
        <item x="55"/>
        <item x="80"/>
        <item x="81"/>
        <item x="52"/>
        <item x="59"/>
        <item x="60"/>
        <item x="29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axis="axisRow" dataField="1" showAll="0">
      <items count="35">
        <item x="0"/>
        <item x="16"/>
        <item x="31"/>
        <item x="5"/>
        <item x="28"/>
        <item x="6"/>
        <item x="18"/>
        <item x="3"/>
        <item x="11"/>
        <item x="8"/>
        <item x="30"/>
        <item x="21"/>
        <item x="26"/>
        <item x="27"/>
        <item x="29"/>
        <item x="10"/>
        <item x="24"/>
        <item x="2"/>
        <item x="33"/>
        <item x="23"/>
        <item x="25"/>
        <item x="7"/>
        <item x="19"/>
        <item x="1"/>
        <item x="13"/>
        <item x="20"/>
        <item x="22"/>
        <item x="9"/>
        <item x="15"/>
        <item x="14"/>
        <item x="12"/>
        <item x="17"/>
        <item x="32"/>
        <item x="4"/>
        <item t="default"/>
      </items>
    </pivotField>
  </pivotFields>
  <rowFields count="1">
    <field x="13"/>
  </rowFields>
  <rowItems count="35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 t="grand">
      <x/>
    </i>
  </rowItems>
  <colItems count="1">
    <i/>
  </colItems>
  <dataFields count="1">
    <dataField name="Count of หน่วยงานเจ้าของข้อมูล" fld="13" subtotal="count" baseField="0" baseItem="0"/>
  </dataFields>
  <formats count="1">
    <format dxfId="11">
      <pivotArea dataOnly="0" labelOnly="1" outline="0" axis="axisValues" fieldPosition="0"/>
    </format>
  </formats>
  <pivotTableStyleInfo name="PivotStyleLight16" showRowHeaders="1" showColHeaders="1" showRowStripes="0" showColStripes="0" showLastColumn="1"/>
</pivotTableDefinition>
</file>

<file path=xl/pivotTables/pivotTable3.xml><?xml version="1.0" encoding="utf-8"?>
<pivotTableDefinition xmlns="http://schemas.openxmlformats.org/spreadsheetml/2006/main" name="PivotTable52" cacheId="149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A1:B118" firstHeaderRow="1" firstDataRow="1" firstDataCol="1"/>
  <pivotFields count="14">
    <pivotField axis="axisRow" showAll="0">
      <items count="4">
        <item x="2"/>
        <item x="0"/>
        <item x="1"/>
        <item t="default"/>
      </items>
    </pivotField>
    <pivotField axis="axisRow" dataField="1" showAll="0">
      <items count="114">
        <item x="67"/>
        <item x="69"/>
        <item x="70"/>
        <item x="86"/>
        <item x="68"/>
        <item x="64"/>
        <item x="65"/>
        <item x="106"/>
        <item x="62"/>
        <item x="33"/>
        <item x="53"/>
        <item x="63"/>
        <item x="61"/>
        <item x="36"/>
        <item x="90"/>
        <item x="18"/>
        <item x="56"/>
        <item x="23"/>
        <item x="57"/>
        <item x="98"/>
        <item x="96"/>
        <item x="97"/>
        <item x="21"/>
        <item x="26"/>
        <item x="25"/>
        <item x="88"/>
        <item x="14"/>
        <item x="20"/>
        <item x="85"/>
        <item x="87"/>
        <item x="76"/>
        <item x="46"/>
        <item x="34"/>
        <item x="66"/>
        <item x="54"/>
        <item x="48"/>
        <item x="79"/>
        <item x="77"/>
        <item x="78"/>
        <item x="32"/>
        <item x="22"/>
        <item x="82"/>
        <item x="83"/>
        <item x="111"/>
        <item x="73"/>
        <item x="74"/>
        <item x="72"/>
        <item x="84"/>
        <item x="30"/>
        <item x="31"/>
        <item x="71"/>
        <item x="19"/>
        <item x="75"/>
        <item x="41"/>
        <item x="40"/>
        <item x="99"/>
        <item x="24"/>
        <item x="109"/>
        <item x="110"/>
        <item x="28"/>
        <item x="47"/>
        <item x="107"/>
        <item x="5"/>
        <item x="15"/>
        <item x="6"/>
        <item x="7"/>
        <item x="8"/>
        <item x="9"/>
        <item x="16"/>
        <item x="102"/>
        <item x="38"/>
        <item x="100"/>
        <item x="108"/>
        <item x="105"/>
        <item x="39"/>
        <item x="11"/>
        <item x="13"/>
        <item x="10"/>
        <item x="12"/>
        <item x="0"/>
        <item x="1"/>
        <item x="2"/>
        <item x="4"/>
        <item x="3"/>
        <item x="103"/>
        <item x="104"/>
        <item x="101"/>
        <item x="17"/>
        <item x="112"/>
        <item x="27"/>
        <item x="58"/>
        <item x="92"/>
        <item x="35"/>
        <item x="43"/>
        <item x="45"/>
        <item x="44"/>
        <item x="37"/>
        <item x="89"/>
        <item x="42"/>
        <item x="49"/>
        <item x="50"/>
        <item x="51"/>
        <item x="95"/>
        <item x="94"/>
        <item x="93"/>
        <item x="91"/>
        <item x="55"/>
        <item x="80"/>
        <item x="81"/>
        <item x="52"/>
        <item x="59"/>
        <item x="60"/>
        <item x="29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2">
    <field x="0"/>
    <field x="1"/>
  </rowFields>
  <rowItems count="117">
    <i>
      <x/>
    </i>
    <i r="1">
      <x v="7"/>
    </i>
    <i r="1">
      <x v="43"/>
    </i>
    <i r="1">
      <x v="55"/>
    </i>
    <i r="1">
      <x v="57"/>
    </i>
    <i r="1">
      <x v="58"/>
    </i>
    <i r="1">
      <x v="61"/>
    </i>
    <i r="1">
      <x v="69"/>
    </i>
    <i r="1">
      <x v="71"/>
    </i>
    <i r="1">
      <x v="72"/>
    </i>
    <i r="1">
      <x v="73"/>
    </i>
    <i r="1">
      <x v="84"/>
    </i>
    <i r="1">
      <x v="85"/>
    </i>
    <i r="1">
      <x v="86"/>
    </i>
    <i r="1">
      <x v="88"/>
    </i>
    <i>
      <x v="1"/>
    </i>
    <i r="1">
      <x v="9"/>
    </i>
    <i r="1">
      <x v="13"/>
    </i>
    <i r="1">
      <x v="15"/>
    </i>
    <i r="1">
      <x v="17"/>
    </i>
    <i r="1">
      <x v="22"/>
    </i>
    <i r="1">
      <x v="23"/>
    </i>
    <i r="1">
      <x v="24"/>
    </i>
    <i r="1">
      <x v="26"/>
    </i>
    <i r="1">
      <x v="27"/>
    </i>
    <i r="1">
      <x v="31"/>
    </i>
    <i r="1">
      <x v="32"/>
    </i>
    <i r="1">
      <x v="39"/>
    </i>
    <i r="1">
      <x v="40"/>
    </i>
    <i r="1">
      <x v="48"/>
    </i>
    <i r="1">
      <x v="49"/>
    </i>
    <i r="1">
      <x v="51"/>
    </i>
    <i r="1">
      <x v="53"/>
    </i>
    <i r="1">
      <x v="54"/>
    </i>
    <i r="1">
      <x v="56"/>
    </i>
    <i r="1">
      <x v="59"/>
    </i>
    <i r="1">
      <x v="60"/>
    </i>
    <i r="1">
      <x v="62"/>
    </i>
    <i r="1">
      <x v="63"/>
    </i>
    <i r="1">
      <x v="64"/>
    </i>
    <i r="1">
      <x v="65"/>
    </i>
    <i r="1">
      <x v="66"/>
    </i>
    <i r="1">
      <x v="67"/>
    </i>
    <i r="1">
      <x v="68"/>
    </i>
    <i r="1">
      <x v="70"/>
    </i>
    <i r="1">
      <x v="74"/>
    </i>
    <i r="1">
      <x v="75"/>
    </i>
    <i r="1">
      <x v="76"/>
    </i>
    <i r="1">
      <x v="77"/>
    </i>
    <i r="1">
      <x v="78"/>
    </i>
    <i r="1">
      <x v="79"/>
    </i>
    <i r="1">
      <x v="80"/>
    </i>
    <i r="1">
      <x v="81"/>
    </i>
    <i r="1">
      <x v="82"/>
    </i>
    <i r="1">
      <x v="83"/>
    </i>
    <i r="1">
      <x v="87"/>
    </i>
    <i r="1">
      <x v="89"/>
    </i>
    <i r="1">
      <x v="92"/>
    </i>
    <i r="1">
      <x v="93"/>
    </i>
    <i r="1">
      <x v="94"/>
    </i>
    <i r="1">
      <x v="95"/>
    </i>
    <i r="1">
      <x v="96"/>
    </i>
    <i r="1">
      <x v="98"/>
    </i>
    <i r="1">
      <x v="112"/>
    </i>
    <i>
      <x v="2"/>
    </i>
    <i r="1"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8"/>
    </i>
    <i r="1">
      <x v="10"/>
    </i>
    <i r="1">
      <x v="11"/>
    </i>
    <i r="1">
      <x v="12"/>
    </i>
    <i r="1">
      <x v="14"/>
    </i>
    <i r="1">
      <x v="16"/>
    </i>
    <i r="1">
      <x v="18"/>
    </i>
    <i r="1">
      <x v="19"/>
    </i>
    <i r="1">
      <x v="20"/>
    </i>
    <i r="1">
      <x v="21"/>
    </i>
    <i r="1">
      <x v="25"/>
    </i>
    <i r="1">
      <x v="28"/>
    </i>
    <i r="1">
      <x v="29"/>
    </i>
    <i r="1">
      <x v="30"/>
    </i>
    <i r="1">
      <x v="33"/>
    </i>
    <i r="1">
      <x v="34"/>
    </i>
    <i r="1">
      <x v="35"/>
    </i>
    <i r="1">
      <x v="36"/>
    </i>
    <i r="1">
      <x v="37"/>
    </i>
    <i r="1">
      <x v="38"/>
    </i>
    <i r="1">
      <x v="41"/>
    </i>
    <i r="1">
      <x v="42"/>
    </i>
    <i r="1">
      <x v="44"/>
    </i>
    <i r="1">
      <x v="45"/>
    </i>
    <i r="1">
      <x v="46"/>
    </i>
    <i r="1">
      <x v="47"/>
    </i>
    <i r="1">
      <x v="50"/>
    </i>
    <i r="1">
      <x v="52"/>
    </i>
    <i r="1">
      <x v="90"/>
    </i>
    <i r="1">
      <x v="91"/>
    </i>
    <i r="1">
      <x v="97"/>
    </i>
    <i r="1">
      <x v="99"/>
    </i>
    <i r="1">
      <x v="100"/>
    </i>
    <i r="1">
      <x v="101"/>
    </i>
    <i r="1">
      <x v="102"/>
    </i>
    <i r="1">
      <x v="103"/>
    </i>
    <i r="1">
      <x v="104"/>
    </i>
    <i r="1">
      <x v="105"/>
    </i>
    <i r="1">
      <x v="106"/>
    </i>
    <i r="1">
      <x v="107"/>
    </i>
    <i r="1">
      <x v="108"/>
    </i>
    <i r="1">
      <x v="109"/>
    </i>
    <i r="1">
      <x v="110"/>
    </i>
    <i r="1">
      <x v="111"/>
    </i>
    <i t="grand">
      <x/>
    </i>
  </rowItems>
  <colItems count="1">
    <i/>
  </colItems>
  <dataFields count="1">
    <dataField name="Count of รายการข้อมูลพื้นฐาน" fld="1" subtotal="count" baseField="0" baseItem="0"/>
  </dataFields>
  <formats count="1">
    <format dxfId="12">
      <pivotArea dataOnly="0" labelOnly="1" outline="0" axis="axisValues" fieldPosition="0"/>
    </format>
  </formats>
  <pivotTableStyleInfo name="PivotStyleLight16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3.xml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T142"/>
  <sheetViews>
    <sheetView tabSelected="1" zoomScale="80" zoomScaleNormal="80" workbookViewId="0">
      <selection activeCell="F16" sqref="F16"/>
    </sheetView>
  </sheetViews>
  <sheetFormatPr defaultColWidth="9" defaultRowHeight="18.75"/>
  <cols>
    <col min="1" max="1" width="4.625" style="9" bestFit="1" customWidth="1"/>
    <col min="2" max="2" width="6.625" style="9" bestFit="1" customWidth="1"/>
    <col min="3" max="3" width="44.875" style="4" customWidth="1"/>
    <col min="4" max="4" width="14.125" style="4" bestFit="1" customWidth="1"/>
    <col min="5" max="7" width="12.25" style="4" customWidth="1"/>
    <col min="8" max="14" width="12.25" style="1" customWidth="1"/>
    <col min="15" max="15" width="41" style="4" customWidth="1"/>
    <col min="16" max="16" width="22.625" style="1" customWidth="1"/>
    <col min="17" max="18" width="13.75" style="1" customWidth="1"/>
    <col min="19" max="19" width="11.75" style="1" bestFit="1" customWidth="1"/>
    <col min="20" max="16384" width="9" style="1"/>
  </cols>
  <sheetData>
    <row r="1" spans="1:18" ht="21.75" thickBot="1">
      <c r="A1" s="36" t="s">
        <v>195</v>
      </c>
      <c r="B1" s="3"/>
      <c r="C1" s="14"/>
      <c r="J1" s="19"/>
    </row>
    <row r="2" spans="1:18">
      <c r="A2" s="53" t="s">
        <v>0</v>
      </c>
      <c r="B2" s="55" t="s">
        <v>177</v>
      </c>
      <c r="C2" s="51" t="s">
        <v>1</v>
      </c>
      <c r="D2" s="55" t="s">
        <v>2</v>
      </c>
      <c r="E2" s="48" t="s">
        <v>178</v>
      </c>
      <c r="F2" s="49"/>
      <c r="G2" s="49"/>
      <c r="H2" s="49"/>
      <c r="I2" s="49"/>
      <c r="J2" s="49"/>
      <c r="K2" s="49"/>
      <c r="L2" s="49"/>
      <c r="M2" s="49"/>
      <c r="N2" s="50"/>
      <c r="O2" s="51" t="s">
        <v>176</v>
      </c>
      <c r="P2" s="53" t="s">
        <v>179</v>
      </c>
    </row>
    <row r="3" spans="1:18" s="5" customFormat="1" ht="19.5" thickBot="1">
      <c r="A3" s="54"/>
      <c r="B3" s="56"/>
      <c r="C3" s="52"/>
      <c r="D3" s="56"/>
      <c r="E3" s="46">
        <v>2555</v>
      </c>
      <c r="F3" s="46">
        <v>2556</v>
      </c>
      <c r="G3" s="46">
        <v>2557</v>
      </c>
      <c r="H3" s="46">
        <v>2558</v>
      </c>
      <c r="I3" s="46">
        <v>2559</v>
      </c>
      <c r="J3" s="46">
        <v>2560</v>
      </c>
      <c r="K3" s="46">
        <v>2561</v>
      </c>
      <c r="L3" s="46">
        <v>2562</v>
      </c>
      <c r="M3" s="46">
        <v>2563</v>
      </c>
      <c r="N3" s="46">
        <v>2564</v>
      </c>
      <c r="O3" s="52"/>
      <c r="P3" s="54"/>
    </row>
    <row r="4" spans="1:18" ht="19.5" thickBot="1">
      <c r="A4" s="10">
        <v>1</v>
      </c>
      <c r="B4" s="11" t="s">
        <v>180</v>
      </c>
      <c r="C4" s="2" t="s">
        <v>3</v>
      </c>
      <c r="D4" s="24" t="s">
        <v>4</v>
      </c>
      <c r="E4" s="24"/>
      <c r="F4" s="24"/>
      <c r="G4" s="24"/>
      <c r="H4" s="6">
        <v>264964</v>
      </c>
      <c r="I4" s="6">
        <v>263578</v>
      </c>
      <c r="J4" s="6">
        <v>274898</v>
      </c>
      <c r="K4" s="6"/>
      <c r="L4" s="6"/>
      <c r="M4" s="6"/>
      <c r="N4" s="6"/>
      <c r="O4" s="26" t="s">
        <v>5</v>
      </c>
      <c r="P4" s="2"/>
      <c r="Q4" s="5"/>
      <c r="R4" s="5"/>
    </row>
    <row r="5" spans="1:18" ht="19.5" thickBot="1">
      <c r="A5" s="20">
        <v>2</v>
      </c>
      <c r="B5" s="21" t="s">
        <v>180</v>
      </c>
      <c r="C5" s="22" t="s">
        <v>6</v>
      </c>
      <c r="D5" s="25" t="s">
        <v>7</v>
      </c>
      <c r="E5" s="25"/>
      <c r="F5" s="25"/>
      <c r="G5" s="25"/>
      <c r="H5" s="23">
        <v>106000</v>
      </c>
      <c r="I5" s="23">
        <v>105618</v>
      </c>
      <c r="J5" s="23">
        <v>110301</v>
      </c>
      <c r="K5" s="23"/>
      <c r="L5" s="23"/>
      <c r="M5" s="23"/>
      <c r="N5" s="23"/>
      <c r="O5" s="27" t="s">
        <v>5</v>
      </c>
      <c r="P5" s="22"/>
      <c r="Q5" s="5"/>
      <c r="R5" s="5"/>
    </row>
    <row r="6" spans="1:18" ht="19.5" thickBot="1">
      <c r="A6" s="10">
        <v>3</v>
      </c>
      <c r="B6" s="11" t="s">
        <v>180</v>
      </c>
      <c r="C6" s="2" t="s">
        <v>8</v>
      </c>
      <c r="D6" s="24" t="s">
        <v>4</v>
      </c>
      <c r="E6" s="24"/>
      <c r="F6" s="24"/>
      <c r="G6" s="24"/>
      <c r="H6" s="6">
        <v>42935</v>
      </c>
      <c r="I6" s="6">
        <v>39868</v>
      </c>
      <c r="J6" s="6">
        <v>37961</v>
      </c>
      <c r="K6" s="6"/>
      <c r="L6" s="6"/>
      <c r="M6" s="6"/>
      <c r="N6" s="6"/>
      <c r="O6" s="26" t="s">
        <v>5</v>
      </c>
      <c r="P6" s="2"/>
      <c r="Q6" s="5"/>
      <c r="R6" s="5"/>
    </row>
    <row r="7" spans="1:18" ht="19.5" thickBot="1">
      <c r="A7" s="20">
        <v>4</v>
      </c>
      <c r="B7" s="21" t="s">
        <v>180</v>
      </c>
      <c r="C7" s="22" t="s">
        <v>9</v>
      </c>
      <c r="D7" s="25" t="s">
        <v>4</v>
      </c>
      <c r="E7" s="25"/>
      <c r="F7" s="25"/>
      <c r="G7" s="25"/>
      <c r="H7" s="23">
        <v>69553</v>
      </c>
      <c r="I7" s="23">
        <v>72152</v>
      </c>
      <c r="J7" s="23">
        <v>81342</v>
      </c>
      <c r="K7" s="23"/>
      <c r="L7" s="23"/>
      <c r="M7" s="23"/>
      <c r="N7" s="23"/>
      <c r="O7" s="27" t="s">
        <v>5</v>
      </c>
      <c r="P7" s="22"/>
      <c r="Q7" s="5"/>
      <c r="R7" s="5"/>
    </row>
    <row r="8" spans="1:18" ht="19.5" thickBot="1">
      <c r="A8" s="10">
        <v>5</v>
      </c>
      <c r="B8" s="11" t="s">
        <v>180</v>
      </c>
      <c r="C8" s="2" t="s">
        <v>10</v>
      </c>
      <c r="D8" s="24" t="s">
        <v>4</v>
      </c>
      <c r="E8" s="24"/>
      <c r="F8" s="24"/>
      <c r="G8" s="24"/>
      <c r="H8" s="6">
        <v>6115</v>
      </c>
      <c r="I8" s="6">
        <v>6135</v>
      </c>
      <c r="J8" s="6">
        <v>6846</v>
      </c>
      <c r="K8" s="6"/>
      <c r="L8" s="6"/>
      <c r="M8" s="6"/>
      <c r="N8" s="6"/>
      <c r="O8" s="26" t="s">
        <v>5</v>
      </c>
      <c r="P8" s="2"/>
    </row>
    <row r="9" spans="1:18" ht="19.5" thickBot="1">
      <c r="A9" s="20">
        <v>6</v>
      </c>
      <c r="B9" s="21" t="s">
        <v>180</v>
      </c>
      <c r="C9" s="22" t="s">
        <v>11</v>
      </c>
      <c r="D9" s="25" t="s">
        <v>12</v>
      </c>
      <c r="E9" s="25"/>
      <c r="F9" s="25"/>
      <c r="G9" s="25"/>
      <c r="H9" s="23">
        <v>8385473</v>
      </c>
      <c r="I9" s="23">
        <v>8386293</v>
      </c>
      <c r="J9" s="23">
        <v>8384561</v>
      </c>
      <c r="K9" s="23">
        <v>8358427</v>
      </c>
      <c r="L9" s="23">
        <v>8386320</v>
      </c>
      <c r="M9" s="23"/>
      <c r="N9" s="23"/>
      <c r="O9" s="27" t="s">
        <v>13</v>
      </c>
      <c r="P9" s="22" t="s">
        <v>190</v>
      </c>
    </row>
    <row r="10" spans="1:18" ht="19.5" thickBot="1">
      <c r="A10" s="10">
        <v>7</v>
      </c>
      <c r="B10" s="11" t="s">
        <v>180</v>
      </c>
      <c r="C10" s="2" t="s">
        <v>14</v>
      </c>
      <c r="D10" s="24" t="s">
        <v>12</v>
      </c>
      <c r="E10" s="24"/>
      <c r="F10" s="24"/>
      <c r="G10" s="24"/>
      <c r="H10" s="6">
        <v>4083707</v>
      </c>
      <c r="I10" s="6">
        <v>4083956</v>
      </c>
      <c r="J10" s="6">
        <v>4083415</v>
      </c>
      <c r="K10" s="6">
        <v>3479166</v>
      </c>
      <c r="L10" s="6">
        <v>4083512</v>
      </c>
      <c r="M10" s="6"/>
      <c r="N10" s="6"/>
      <c r="O10" s="26" t="s">
        <v>13</v>
      </c>
      <c r="P10" s="2" t="s">
        <v>190</v>
      </c>
    </row>
    <row r="11" spans="1:18" ht="19.5" thickBot="1">
      <c r="A11" s="20">
        <v>8</v>
      </c>
      <c r="B11" s="21" t="s">
        <v>180</v>
      </c>
      <c r="C11" s="22" t="s">
        <v>15</v>
      </c>
      <c r="D11" s="25" t="s">
        <v>12</v>
      </c>
      <c r="E11" s="25"/>
      <c r="F11" s="25"/>
      <c r="G11" s="25"/>
      <c r="H11" s="23">
        <v>3755118</v>
      </c>
      <c r="I11" s="23">
        <v>3755489</v>
      </c>
      <c r="J11" s="23">
        <v>3754679</v>
      </c>
      <c r="K11" s="23">
        <v>3776787</v>
      </c>
      <c r="L11" s="23">
        <v>3755611</v>
      </c>
      <c r="M11" s="23"/>
      <c r="N11" s="23"/>
      <c r="O11" s="27" t="s">
        <v>13</v>
      </c>
      <c r="P11" s="22" t="s">
        <v>190</v>
      </c>
    </row>
    <row r="12" spans="1:18" ht="19.5" thickBot="1">
      <c r="A12" s="10">
        <v>9</v>
      </c>
      <c r="B12" s="11" t="s">
        <v>180</v>
      </c>
      <c r="C12" s="2" t="s">
        <v>16</v>
      </c>
      <c r="D12" s="24" t="s">
        <v>12</v>
      </c>
      <c r="E12" s="24"/>
      <c r="F12" s="24"/>
      <c r="G12" s="24"/>
      <c r="H12" s="6">
        <v>106437</v>
      </c>
      <c r="I12" s="6">
        <v>106326</v>
      </c>
      <c r="J12" s="6">
        <v>106354</v>
      </c>
      <c r="K12" s="6">
        <v>153811</v>
      </c>
      <c r="L12" s="6">
        <v>106541</v>
      </c>
      <c r="M12" s="6"/>
      <c r="N12" s="6"/>
      <c r="O12" s="26" t="s">
        <v>13</v>
      </c>
      <c r="P12" s="2" t="s">
        <v>190</v>
      </c>
    </row>
    <row r="13" spans="1:18" ht="19.5" thickBot="1">
      <c r="A13" s="20">
        <v>10</v>
      </c>
      <c r="B13" s="21" t="s">
        <v>180</v>
      </c>
      <c r="C13" s="22" t="s">
        <v>17</v>
      </c>
      <c r="D13" s="25" t="s">
        <v>12</v>
      </c>
      <c r="E13" s="25"/>
      <c r="F13" s="25"/>
      <c r="G13" s="25"/>
      <c r="H13" s="23">
        <v>41427</v>
      </c>
      <c r="I13" s="23">
        <v>41534</v>
      </c>
      <c r="J13" s="23">
        <v>41249</v>
      </c>
      <c r="K13" s="23">
        <v>41358</v>
      </c>
      <c r="L13" s="23">
        <v>41254</v>
      </c>
      <c r="M13" s="23"/>
      <c r="N13" s="23"/>
      <c r="O13" s="27" t="s">
        <v>13</v>
      </c>
      <c r="P13" s="22" t="s">
        <v>190</v>
      </c>
    </row>
    <row r="14" spans="1:18" ht="19.5" thickBot="1">
      <c r="A14" s="10">
        <v>11</v>
      </c>
      <c r="B14" s="11" t="s">
        <v>180</v>
      </c>
      <c r="C14" s="2" t="s">
        <v>18</v>
      </c>
      <c r="D14" s="24" t="s">
        <v>19</v>
      </c>
      <c r="E14" s="24"/>
      <c r="F14" s="24"/>
      <c r="G14" s="24"/>
      <c r="H14" s="6">
        <v>1086735</v>
      </c>
      <c r="I14" s="6">
        <v>1161219</v>
      </c>
      <c r="J14" s="6">
        <v>1191036</v>
      </c>
      <c r="K14" s="6">
        <v>1008611</v>
      </c>
      <c r="L14" s="6">
        <v>881062</v>
      </c>
      <c r="M14" s="6"/>
      <c r="N14" s="6"/>
      <c r="O14" s="27" t="s">
        <v>13</v>
      </c>
      <c r="P14" s="2" t="s">
        <v>190</v>
      </c>
    </row>
    <row r="15" spans="1:18" ht="19.5" thickBot="1">
      <c r="A15" s="20">
        <v>12</v>
      </c>
      <c r="B15" s="21" t="s">
        <v>180</v>
      </c>
      <c r="C15" s="22" t="s">
        <v>20</v>
      </c>
      <c r="D15" s="25" t="s">
        <v>19</v>
      </c>
      <c r="E15" s="25"/>
      <c r="F15" s="25"/>
      <c r="G15" s="25"/>
      <c r="H15" s="23">
        <v>35300</v>
      </c>
      <c r="I15" s="23">
        <v>29938</v>
      </c>
      <c r="J15" s="23">
        <v>14934</v>
      </c>
      <c r="K15" s="23">
        <v>115610</v>
      </c>
      <c r="L15" s="23">
        <v>81374</v>
      </c>
      <c r="M15" s="23"/>
      <c r="N15" s="23"/>
      <c r="O15" s="27" t="s">
        <v>13</v>
      </c>
      <c r="P15" s="22" t="s">
        <v>190</v>
      </c>
    </row>
    <row r="16" spans="1:18" ht="19.5" thickBot="1">
      <c r="A16" s="10">
        <v>13</v>
      </c>
      <c r="B16" s="11" t="s">
        <v>180</v>
      </c>
      <c r="C16" s="2" t="s">
        <v>21</v>
      </c>
      <c r="D16" s="24" t="s">
        <v>22</v>
      </c>
      <c r="E16" s="24"/>
      <c r="F16" s="24"/>
      <c r="G16" s="24"/>
      <c r="H16" s="6">
        <v>361</v>
      </c>
      <c r="I16" s="6">
        <v>356</v>
      </c>
      <c r="J16" s="6">
        <v>362</v>
      </c>
      <c r="K16" s="6">
        <v>354</v>
      </c>
      <c r="L16" s="6">
        <v>346</v>
      </c>
      <c r="M16" s="6"/>
      <c r="N16" s="6"/>
      <c r="O16" s="26" t="s">
        <v>13</v>
      </c>
      <c r="P16" s="2" t="s">
        <v>190</v>
      </c>
    </row>
    <row r="17" spans="1:16" ht="19.5" thickBot="1">
      <c r="A17" s="20">
        <v>14</v>
      </c>
      <c r="B17" s="21" t="s">
        <v>180</v>
      </c>
      <c r="C17" s="22" t="s">
        <v>23</v>
      </c>
      <c r="D17" s="25" t="s">
        <v>22</v>
      </c>
      <c r="E17" s="25"/>
      <c r="F17" s="25"/>
      <c r="G17" s="25"/>
      <c r="H17" s="23">
        <v>554</v>
      </c>
      <c r="I17" s="23">
        <v>625</v>
      </c>
      <c r="J17" s="23">
        <v>620</v>
      </c>
      <c r="K17" s="23">
        <v>654</v>
      </c>
      <c r="L17" s="23">
        <v>624</v>
      </c>
      <c r="M17" s="23"/>
      <c r="N17" s="23"/>
      <c r="O17" s="27" t="s">
        <v>13</v>
      </c>
      <c r="P17" s="22" t="s">
        <v>190</v>
      </c>
    </row>
    <row r="18" spans="1:16" ht="19.5" thickBot="1">
      <c r="A18" s="10">
        <v>15</v>
      </c>
      <c r="B18" s="11" t="s">
        <v>180</v>
      </c>
      <c r="C18" s="2" t="s">
        <v>24</v>
      </c>
      <c r="D18" s="24" t="s">
        <v>25</v>
      </c>
      <c r="E18" s="24"/>
      <c r="F18" s="24"/>
      <c r="G18" s="24"/>
      <c r="H18" s="6">
        <v>19212</v>
      </c>
      <c r="I18" s="6">
        <v>20379</v>
      </c>
      <c r="J18" s="6">
        <v>18753</v>
      </c>
      <c r="K18" s="6">
        <v>15897</v>
      </c>
      <c r="L18" s="6"/>
      <c r="M18" s="6"/>
      <c r="N18" s="6"/>
      <c r="O18" s="26" t="s">
        <v>26</v>
      </c>
      <c r="P18" s="2"/>
    </row>
    <row r="19" spans="1:16" ht="19.5" thickBot="1">
      <c r="A19" s="20">
        <v>16</v>
      </c>
      <c r="B19" s="21" t="s">
        <v>180</v>
      </c>
      <c r="C19" s="22" t="s">
        <v>27</v>
      </c>
      <c r="D19" s="25" t="s">
        <v>12</v>
      </c>
      <c r="E19" s="25"/>
      <c r="F19" s="25"/>
      <c r="G19" s="25"/>
      <c r="H19" s="23">
        <v>26618</v>
      </c>
      <c r="I19" s="23">
        <v>29340</v>
      </c>
      <c r="J19" s="23">
        <v>27770</v>
      </c>
      <c r="K19" s="23">
        <v>19955.7</v>
      </c>
      <c r="L19" s="23"/>
      <c r="M19" s="23"/>
      <c r="N19" s="23"/>
      <c r="O19" s="27" t="s">
        <v>26</v>
      </c>
      <c r="P19" s="22"/>
    </row>
    <row r="20" spans="1:16" ht="19.5" thickBot="1">
      <c r="A20" s="10">
        <v>17</v>
      </c>
      <c r="B20" s="11" t="s">
        <v>180</v>
      </c>
      <c r="C20" s="2" t="s">
        <v>28</v>
      </c>
      <c r="D20" s="24" t="s">
        <v>22</v>
      </c>
      <c r="E20" s="24"/>
      <c r="F20" s="24"/>
      <c r="G20" s="24"/>
      <c r="H20" s="6">
        <v>15492882</v>
      </c>
      <c r="I20" s="6">
        <v>18300275</v>
      </c>
      <c r="J20" s="6">
        <v>16869150</v>
      </c>
      <c r="K20" s="6">
        <v>13412690</v>
      </c>
      <c r="L20" s="6"/>
      <c r="M20" s="6"/>
      <c r="N20" s="6"/>
      <c r="O20" s="26" t="s">
        <v>26</v>
      </c>
      <c r="P20" s="2"/>
    </row>
    <row r="21" spans="1:16" ht="19.5" thickBot="1">
      <c r="A21" s="20">
        <v>18</v>
      </c>
      <c r="B21" s="21" t="s">
        <v>180</v>
      </c>
      <c r="C21" s="22" t="s">
        <v>29</v>
      </c>
      <c r="D21" s="25" t="s">
        <v>30</v>
      </c>
      <c r="E21" s="25"/>
      <c r="F21" s="25"/>
      <c r="G21" s="25"/>
      <c r="H21" s="23">
        <v>838391333</v>
      </c>
      <c r="I21" s="23">
        <v>896630781</v>
      </c>
      <c r="J21" s="23">
        <v>1038228429</v>
      </c>
      <c r="K21" s="23">
        <v>1123243610</v>
      </c>
      <c r="L21" s="23"/>
      <c r="M21" s="23"/>
      <c r="N21" s="23"/>
      <c r="O21" s="27" t="s">
        <v>26</v>
      </c>
      <c r="P21" s="22"/>
    </row>
    <row r="22" spans="1:16" s="7" customFormat="1" ht="19.5" thickBot="1">
      <c r="A22" s="10">
        <v>19</v>
      </c>
      <c r="B22" s="11" t="s">
        <v>180</v>
      </c>
      <c r="C22" s="2" t="s">
        <v>31</v>
      </c>
      <c r="D22" s="24" t="s">
        <v>30</v>
      </c>
      <c r="E22" s="24"/>
      <c r="F22" s="24"/>
      <c r="G22" s="24"/>
      <c r="H22" s="6">
        <v>35991770625</v>
      </c>
      <c r="I22" s="6">
        <v>41545502700</v>
      </c>
      <c r="J22" s="6">
        <v>39122193795</v>
      </c>
      <c r="K22" s="6">
        <v>60432036323.959999</v>
      </c>
      <c r="L22" s="6">
        <v>64525732738.349998</v>
      </c>
      <c r="M22" s="6"/>
      <c r="N22" s="6"/>
      <c r="O22" s="26" t="s">
        <v>32</v>
      </c>
      <c r="P22" s="2"/>
    </row>
    <row r="23" spans="1:16" ht="19.5" thickBot="1">
      <c r="A23" s="20">
        <v>20</v>
      </c>
      <c r="B23" s="21" t="s">
        <v>180</v>
      </c>
      <c r="C23" s="22" t="s">
        <v>33</v>
      </c>
      <c r="D23" s="25" t="s">
        <v>34</v>
      </c>
      <c r="E23" s="25"/>
      <c r="F23" s="25"/>
      <c r="G23" s="25"/>
      <c r="H23" s="23">
        <v>2766</v>
      </c>
      <c r="I23" s="23">
        <v>2524</v>
      </c>
      <c r="J23" s="23">
        <v>2635</v>
      </c>
      <c r="K23" s="23">
        <v>2663</v>
      </c>
      <c r="L23" s="23"/>
      <c r="M23" s="23"/>
      <c r="N23" s="23"/>
      <c r="O23" s="27" t="s">
        <v>35</v>
      </c>
      <c r="P23" s="22"/>
    </row>
    <row r="24" spans="1:16" s="7" customFormat="1" ht="19.5" thickBot="1">
      <c r="A24" s="10">
        <v>21</v>
      </c>
      <c r="B24" s="11" t="s">
        <v>180</v>
      </c>
      <c r="C24" s="2" t="s">
        <v>36</v>
      </c>
      <c r="D24" s="24" t="s">
        <v>30</v>
      </c>
      <c r="E24" s="24"/>
      <c r="F24" s="24"/>
      <c r="G24" s="24"/>
      <c r="H24" s="47">
        <v>153495929778</v>
      </c>
      <c r="I24" s="47">
        <v>174998746990</v>
      </c>
      <c r="J24" s="47">
        <v>196916736484</v>
      </c>
      <c r="K24" s="47">
        <v>290358059017</v>
      </c>
      <c r="L24" s="47"/>
      <c r="M24" s="47"/>
      <c r="N24" s="6"/>
      <c r="O24" s="26" t="s">
        <v>35</v>
      </c>
      <c r="P24" s="2"/>
    </row>
    <row r="25" spans="1:16" ht="19.5" thickBot="1">
      <c r="A25" s="20">
        <v>22</v>
      </c>
      <c r="B25" s="21" t="s">
        <v>180</v>
      </c>
      <c r="C25" s="22" t="s">
        <v>37</v>
      </c>
      <c r="D25" s="25" t="s">
        <v>38</v>
      </c>
      <c r="E25" s="25"/>
      <c r="F25" s="25"/>
      <c r="G25" s="25"/>
      <c r="H25" s="23">
        <v>141883</v>
      </c>
      <c r="I25" s="23">
        <v>143896</v>
      </c>
      <c r="J25" s="23">
        <v>142531</v>
      </c>
      <c r="K25" s="23">
        <v>190131</v>
      </c>
      <c r="L25" s="23"/>
      <c r="M25" s="23"/>
      <c r="N25" s="23"/>
      <c r="O25" s="27" t="s">
        <v>35</v>
      </c>
      <c r="P25" s="22"/>
    </row>
    <row r="26" spans="1:16" ht="19.5" thickBot="1">
      <c r="A26" s="10">
        <v>23</v>
      </c>
      <c r="B26" s="11" t="s">
        <v>180</v>
      </c>
      <c r="C26" s="2" t="s">
        <v>39</v>
      </c>
      <c r="D26" s="24" t="s">
        <v>40</v>
      </c>
      <c r="E26" s="24"/>
      <c r="F26" s="24"/>
      <c r="G26" s="24"/>
      <c r="H26" s="6">
        <v>794271</v>
      </c>
      <c r="I26" s="6">
        <v>815203</v>
      </c>
      <c r="J26" s="6">
        <v>702133</v>
      </c>
      <c r="K26" s="6">
        <v>714073</v>
      </c>
      <c r="L26" s="6">
        <v>720593</v>
      </c>
      <c r="M26" s="6"/>
      <c r="N26" s="6"/>
      <c r="O26" s="26" t="s">
        <v>41</v>
      </c>
      <c r="P26" s="2"/>
    </row>
    <row r="27" spans="1:16" s="7" customFormat="1" ht="19.5" thickBot="1">
      <c r="A27" s="20">
        <v>24</v>
      </c>
      <c r="B27" s="21" t="s">
        <v>180</v>
      </c>
      <c r="C27" s="22" t="s">
        <v>42</v>
      </c>
      <c r="D27" s="25" t="s">
        <v>43</v>
      </c>
      <c r="E27" s="25"/>
      <c r="F27" s="25"/>
      <c r="G27" s="25"/>
      <c r="H27" s="23">
        <v>5393</v>
      </c>
      <c r="I27" s="23">
        <v>5832</v>
      </c>
      <c r="J27" s="23">
        <f>4504259590/1000000</f>
        <v>4504.2595899999997</v>
      </c>
      <c r="K27" s="23">
        <f>4680647873/1000000</f>
        <v>4680.6478729999999</v>
      </c>
      <c r="L27" s="23">
        <f>2858459907/1000000</f>
        <v>2858.4599069999999</v>
      </c>
      <c r="M27" s="23"/>
      <c r="N27" s="23"/>
      <c r="O27" s="27" t="s">
        <v>41</v>
      </c>
      <c r="P27" s="40" t="s">
        <v>187</v>
      </c>
    </row>
    <row r="28" spans="1:16" ht="19.5" thickBot="1">
      <c r="A28" s="10">
        <v>25</v>
      </c>
      <c r="B28" s="11" t="s">
        <v>180</v>
      </c>
      <c r="C28" s="2" t="s">
        <v>44</v>
      </c>
      <c r="D28" s="24" t="s">
        <v>45</v>
      </c>
      <c r="E28" s="24"/>
      <c r="F28" s="24"/>
      <c r="G28" s="24"/>
      <c r="H28" s="6">
        <v>3548</v>
      </c>
      <c r="I28" s="6">
        <v>2862</v>
      </c>
      <c r="J28" s="6">
        <v>4202</v>
      </c>
      <c r="K28" s="6">
        <v>10392</v>
      </c>
      <c r="L28" s="6">
        <v>9265</v>
      </c>
      <c r="M28" s="6"/>
      <c r="N28" s="6"/>
      <c r="O28" s="26" t="s">
        <v>46</v>
      </c>
      <c r="P28" s="2"/>
    </row>
    <row r="29" spans="1:16" ht="19.5" thickBot="1">
      <c r="A29" s="20">
        <v>26</v>
      </c>
      <c r="B29" s="21" t="s">
        <v>180</v>
      </c>
      <c r="C29" s="22" t="s">
        <v>47</v>
      </c>
      <c r="D29" s="25" t="s">
        <v>40</v>
      </c>
      <c r="E29" s="25"/>
      <c r="F29" s="25"/>
      <c r="G29" s="25"/>
      <c r="H29" s="23">
        <v>500</v>
      </c>
      <c r="I29" s="23">
        <v>538</v>
      </c>
      <c r="J29" s="23">
        <v>490</v>
      </c>
      <c r="K29" s="23">
        <v>539</v>
      </c>
      <c r="L29" s="23">
        <v>407</v>
      </c>
      <c r="M29" s="23"/>
      <c r="N29" s="23"/>
      <c r="O29" s="27" t="s">
        <v>46</v>
      </c>
      <c r="P29" s="22"/>
    </row>
    <row r="30" spans="1:16" ht="19.5" thickBot="1">
      <c r="A30" s="10">
        <v>27</v>
      </c>
      <c r="B30" s="11" t="s">
        <v>180</v>
      </c>
      <c r="C30" s="2" t="s">
        <v>48</v>
      </c>
      <c r="D30" s="24" t="s">
        <v>40</v>
      </c>
      <c r="E30" s="24"/>
      <c r="F30" s="24"/>
      <c r="G30" s="24"/>
      <c r="H30" s="6">
        <v>3110</v>
      </c>
      <c r="I30" s="6">
        <v>2581</v>
      </c>
      <c r="J30" s="6">
        <v>3436</v>
      </c>
      <c r="K30" s="6">
        <v>8114</v>
      </c>
      <c r="L30" s="6">
        <v>1312</v>
      </c>
      <c r="M30" s="6"/>
      <c r="N30" s="6"/>
      <c r="O30" s="26" t="s">
        <v>46</v>
      </c>
      <c r="P30" s="2"/>
    </row>
    <row r="31" spans="1:16" ht="19.5" thickBot="1">
      <c r="A31" s="20">
        <v>28</v>
      </c>
      <c r="B31" s="21" t="s">
        <v>180</v>
      </c>
      <c r="C31" s="22" t="s">
        <v>49</v>
      </c>
      <c r="D31" s="25" t="s">
        <v>30</v>
      </c>
      <c r="E31" s="25"/>
      <c r="F31" s="25"/>
      <c r="G31" s="25"/>
      <c r="H31" s="23">
        <v>147558178</v>
      </c>
      <c r="I31" s="23">
        <v>80180125</v>
      </c>
      <c r="J31" s="23">
        <v>77770583</v>
      </c>
      <c r="K31" s="23">
        <v>130150394</v>
      </c>
      <c r="L31" s="23">
        <v>98830540</v>
      </c>
      <c r="M31" s="23"/>
      <c r="N31" s="23"/>
      <c r="O31" s="27" t="s">
        <v>46</v>
      </c>
      <c r="P31" s="22"/>
    </row>
    <row r="32" spans="1:16" ht="19.5" thickBot="1">
      <c r="A32" s="10">
        <v>29</v>
      </c>
      <c r="B32" s="11" t="s">
        <v>180</v>
      </c>
      <c r="C32" s="2" t="s">
        <v>50</v>
      </c>
      <c r="D32" s="24" t="s">
        <v>52</v>
      </c>
      <c r="E32" s="24"/>
      <c r="F32" s="24"/>
      <c r="G32" s="24"/>
      <c r="H32" s="6">
        <v>110</v>
      </c>
      <c r="I32" s="6">
        <v>110.3</v>
      </c>
      <c r="J32" s="6">
        <v>100.7</v>
      </c>
      <c r="K32" s="6">
        <v>101.5</v>
      </c>
      <c r="L32" s="6">
        <v>106</v>
      </c>
      <c r="M32" s="6"/>
      <c r="N32" s="6"/>
      <c r="O32" s="26" t="s">
        <v>53</v>
      </c>
      <c r="P32" s="2"/>
    </row>
    <row r="33" spans="1:16" ht="19.5" thickBot="1">
      <c r="A33" s="20">
        <v>30</v>
      </c>
      <c r="B33" s="21" t="s">
        <v>180</v>
      </c>
      <c r="C33" s="22" t="s">
        <v>51</v>
      </c>
      <c r="D33" s="25" t="s">
        <v>52</v>
      </c>
      <c r="E33" s="25"/>
      <c r="F33" s="25"/>
      <c r="G33" s="25"/>
      <c r="H33" s="29">
        <v>-1.1000000000000001</v>
      </c>
      <c r="I33" s="29">
        <v>0.3</v>
      </c>
      <c r="J33" s="29">
        <v>0.4</v>
      </c>
      <c r="K33" s="29">
        <v>0.8</v>
      </c>
      <c r="L33" s="29">
        <v>2.1</v>
      </c>
      <c r="M33" s="29"/>
      <c r="N33" s="29"/>
      <c r="O33" s="27" t="s">
        <v>53</v>
      </c>
      <c r="P33" s="22"/>
    </row>
    <row r="34" spans="1:16" s="7" customFormat="1" ht="19.5" thickBot="1">
      <c r="A34" s="10">
        <v>31</v>
      </c>
      <c r="B34" s="11" t="s">
        <v>180</v>
      </c>
      <c r="C34" s="2" t="s">
        <v>54</v>
      </c>
      <c r="D34" s="24" t="s">
        <v>55</v>
      </c>
      <c r="E34" s="24"/>
      <c r="F34" s="24"/>
      <c r="G34" s="24"/>
      <c r="H34" s="6">
        <v>184212</v>
      </c>
      <c r="I34" s="6">
        <v>139365</v>
      </c>
      <c r="J34" s="6">
        <v>193298</v>
      </c>
      <c r="K34" s="6">
        <v>193298</v>
      </c>
      <c r="L34" s="6">
        <v>193298</v>
      </c>
      <c r="M34" s="6"/>
      <c r="N34" s="6"/>
      <c r="O34" s="26" t="s">
        <v>56</v>
      </c>
      <c r="P34" s="2"/>
    </row>
    <row r="35" spans="1:16" ht="19.5" thickBot="1">
      <c r="A35" s="20">
        <v>32</v>
      </c>
      <c r="B35" s="21" t="s">
        <v>180</v>
      </c>
      <c r="C35" s="22" t="s">
        <v>57</v>
      </c>
      <c r="D35" s="25" t="s">
        <v>55</v>
      </c>
      <c r="E35" s="25"/>
      <c r="F35" s="25"/>
      <c r="G35" s="25"/>
      <c r="H35" s="23">
        <v>89207</v>
      </c>
      <c r="I35" s="23">
        <v>73310</v>
      </c>
      <c r="J35" s="23">
        <v>62778</v>
      </c>
      <c r="K35" s="23">
        <v>56700</v>
      </c>
      <c r="L35" s="23">
        <v>50778</v>
      </c>
      <c r="M35" s="23"/>
      <c r="N35" s="23"/>
      <c r="O35" s="27" t="s">
        <v>56</v>
      </c>
      <c r="P35" s="22"/>
    </row>
    <row r="36" spans="1:16" ht="19.5" thickBot="1">
      <c r="A36" s="10">
        <v>33</v>
      </c>
      <c r="B36" s="11" t="s">
        <v>180</v>
      </c>
      <c r="C36" s="2" t="s">
        <v>58</v>
      </c>
      <c r="D36" s="24" t="s">
        <v>38</v>
      </c>
      <c r="E36" s="24"/>
      <c r="F36" s="24"/>
      <c r="G36" s="24"/>
      <c r="H36" s="6">
        <v>852076</v>
      </c>
      <c r="I36" s="6">
        <v>1021414</v>
      </c>
      <c r="J36" s="6">
        <v>1176308</v>
      </c>
      <c r="K36" s="6">
        <v>1209583</v>
      </c>
      <c r="L36" s="6"/>
      <c r="M36" s="6"/>
      <c r="N36" s="6"/>
      <c r="O36" s="26" t="s">
        <v>59</v>
      </c>
      <c r="P36" s="2"/>
    </row>
    <row r="37" spans="1:16" ht="19.5" thickBot="1">
      <c r="A37" s="20">
        <v>34</v>
      </c>
      <c r="B37" s="21" t="s">
        <v>180</v>
      </c>
      <c r="C37" s="22" t="s">
        <v>60</v>
      </c>
      <c r="D37" s="25" t="s">
        <v>25</v>
      </c>
      <c r="E37" s="25"/>
      <c r="F37" s="25"/>
      <c r="G37" s="25"/>
      <c r="H37" s="23">
        <v>699528</v>
      </c>
      <c r="I37" s="23">
        <v>652151</v>
      </c>
      <c r="J37" s="23">
        <v>714107</v>
      </c>
      <c r="K37" s="23">
        <v>665997</v>
      </c>
      <c r="L37" s="23"/>
      <c r="M37" s="23"/>
      <c r="N37" s="23"/>
      <c r="O37" s="27" t="s">
        <v>59</v>
      </c>
      <c r="P37" s="22"/>
    </row>
    <row r="38" spans="1:16" ht="19.5" thickBot="1">
      <c r="A38" s="10">
        <v>35</v>
      </c>
      <c r="B38" s="11" t="s">
        <v>180</v>
      </c>
      <c r="C38" s="2" t="s">
        <v>61</v>
      </c>
      <c r="D38" s="24" t="s">
        <v>38</v>
      </c>
      <c r="E38" s="24"/>
      <c r="F38" s="24"/>
      <c r="G38" s="24"/>
      <c r="H38" s="6">
        <v>4597649</v>
      </c>
      <c r="I38" s="6">
        <v>4870688</v>
      </c>
      <c r="J38" s="6">
        <v>5433259</v>
      </c>
      <c r="K38" s="6">
        <v>5774411</v>
      </c>
      <c r="L38" s="6"/>
      <c r="M38" s="6"/>
      <c r="N38" s="6"/>
      <c r="O38" s="26" t="s">
        <v>67</v>
      </c>
      <c r="P38" s="2"/>
    </row>
    <row r="39" spans="1:16" ht="19.5" thickBot="1">
      <c r="A39" s="20">
        <v>36</v>
      </c>
      <c r="B39" s="21" t="s">
        <v>180</v>
      </c>
      <c r="C39" s="22" t="s">
        <v>62</v>
      </c>
      <c r="D39" s="25" t="s">
        <v>65</v>
      </c>
      <c r="E39" s="25"/>
      <c r="F39" s="25"/>
      <c r="G39" s="25"/>
      <c r="H39" s="23">
        <v>2</v>
      </c>
      <c r="I39" s="23">
        <v>2</v>
      </c>
      <c r="J39" s="23">
        <v>2</v>
      </c>
      <c r="K39" s="23">
        <v>2</v>
      </c>
      <c r="L39" s="23"/>
      <c r="M39" s="23"/>
      <c r="N39" s="23"/>
      <c r="O39" s="27" t="s">
        <v>67</v>
      </c>
      <c r="P39" s="22"/>
    </row>
    <row r="40" spans="1:16" ht="19.5" thickBot="1">
      <c r="A40" s="10">
        <v>37</v>
      </c>
      <c r="B40" s="11" t="s">
        <v>180</v>
      </c>
      <c r="C40" s="2" t="s">
        <v>63</v>
      </c>
      <c r="D40" s="24" t="s">
        <v>66</v>
      </c>
      <c r="E40" s="24"/>
      <c r="F40" s="24"/>
      <c r="G40" s="24"/>
      <c r="H40" s="15">
        <v>1367.11</v>
      </c>
      <c r="I40" s="15">
        <v>1424.31</v>
      </c>
      <c r="J40" s="15">
        <v>1577.82</v>
      </c>
      <c r="K40" s="15">
        <v>1660.91</v>
      </c>
      <c r="L40" s="15"/>
      <c r="M40" s="15"/>
      <c r="N40" s="15"/>
      <c r="O40" s="26" t="s">
        <v>67</v>
      </c>
      <c r="P40" s="2"/>
    </row>
    <row r="41" spans="1:16" ht="19.5" thickBot="1">
      <c r="A41" s="20">
        <v>38</v>
      </c>
      <c r="B41" s="21" t="s">
        <v>180</v>
      </c>
      <c r="C41" s="22" t="s">
        <v>64</v>
      </c>
      <c r="D41" s="25" t="s">
        <v>4</v>
      </c>
      <c r="E41" s="25"/>
      <c r="F41" s="25"/>
      <c r="G41" s="25"/>
      <c r="H41" s="29">
        <v>15818</v>
      </c>
      <c r="I41" s="29">
        <v>17418</v>
      </c>
      <c r="J41" s="29">
        <v>20130</v>
      </c>
      <c r="K41" s="29">
        <v>24340.39</v>
      </c>
      <c r="L41" s="29">
        <v>25105.18</v>
      </c>
      <c r="M41" s="29"/>
      <c r="N41" s="29"/>
      <c r="O41" s="27" t="s">
        <v>67</v>
      </c>
      <c r="P41" s="22"/>
    </row>
    <row r="42" spans="1:16" ht="19.5" thickBot="1">
      <c r="A42" s="10">
        <v>39</v>
      </c>
      <c r="B42" s="11" t="s">
        <v>180</v>
      </c>
      <c r="C42" s="2" t="s">
        <v>68</v>
      </c>
      <c r="D42" s="24" t="s">
        <v>4</v>
      </c>
      <c r="E42" s="24"/>
      <c r="F42" s="24"/>
      <c r="G42" s="24"/>
      <c r="H42" s="6">
        <v>131055</v>
      </c>
      <c r="I42" s="6">
        <v>1609241</v>
      </c>
      <c r="J42" s="6">
        <v>147163</v>
      </c>
      <c r="K42" s="6">
        <v>152145</v>
      </c>
      <c r="L42" s="6">
        <v>157856</v>
      </c>
      <c r="M42" s="6"/>
      <c r="N42" s="6"/>
      <c r="O42" s="26" t="s">
        <v>69</v>
      </c>
      <c r="P42" s="2"/>
    </row>
    <row r="43" spans="1:16" ht="19.5" thickBot="1">
      <c r="A43" s="20">
        <v>40</v>
      </c>
      <c r="B43" s="21" t="s">
        <v>180</v>
      </c>
      <c r="C43" s="22" t="s">
        <v>70</v>
      </c>
      <c r="D43" s="25" t="s">
        <v>4</v>
      </c>
      <c r="E43" s="25"/>
      <c r="F43" s="25"/>
      <c r="G43" s="25"/>
      <c r="H43" s="23">
        <v>148094</v>
      </c>
      <c r="I43" s="23">
        <v>1766017</v>
      </c>
      <c r="J43" s="23">
        <v>152343</v>
      </c>
      <c r="K43" s="23">
        <v>168383</v>
      </c>
      <c r="L43" s="23">
        <v>174348</v>
      </c>
      <c r="M43" s="23"/>
      <c r="N43" s="23"/>
      <c r="O43" s="27" t="s">
        <v>69</v>
      </c>
      <c r="P43" s="22"/>
    </row>
    <row r="44" spans="1:16" ht="19.5" thickBot="1">
      <c r="A44" s="10">
        <v>41</v>
      </c>
      <c r="B44" s="11" t="s">
        <v>180</v>
      </c>
      <c r="C44" s="2" t="s">
        <v>71</v>
      </c>
      <c r="D44" s="24" t="s">
        <v>34</v>
      </c>
      <c r="E44" s="24"/>
      <c r="F44" s="24"/>
      <c r="G44" s="24"/>
      <c r="H44" s="6">
        <v>129</v>
      </c>
      <c r="I44" s="6">
        <v>130</v>
      </c>
      <c r="J44" s="6">
        <v>105</v>
      </c>
      <c r="K44" s="6">
        <v>108</v>
      </c>
      <c r="L44" s="6">
        <v>106</v>
      </c>
      <c r="M44" s="6"/>
      <c r="N44" s="6"/>
      <c r="O44" s="26" t="s">
        <v>72</v>
      </c>
      <c r="P44" s="2"/>
    </row>
    <row r="45" spans="1:16" ht="19.5" thickBot="1">
      <c r="A45" s="20">
        <v>42</v>
      </c>
      <c r="B45" s="21" t="s">
        <v>180</v>
      </c>
      <c r="C45" s="22" t="s">
        <v>73</v>
      </c>
      <c r="D45" s="25" t="s">
        <v>34</v>
      </c>
      <c r="E45" s="25"/>
      <c r="F45" s="25"/>
      <c r="G45" s="25"/>
      <c r="H45" s="23">
        <v>56</v>
      </c>
      <c r="I45" s="23">
        <v>58</v>
      </c>
      <c r="J45" s="23">
        <v>54</v>
      </c>
      <c r="K45" s="23">
        <v>53</v>
      </c>
      <c r="L45" s="23">
        <v>51</v>
      </c>
      <c r="M45" s="23"/>
      <c r="N45" s="23"/>
      <c r="O45" s="27" t="s">
        <v>72</v>
      </c>
      <c r="P45" s="22"/>
    </row>
    <row r="46" spans="1:16" s="7" customFormat="1" ht="19.5" thickBot="1">
      <c r="A46" s="10">
        <v>43</v>
      </c>
      <c r="B46" s="11" t="s">
        <v>180</v>
      </c>
      <c r="C46" s="2" t="s">
        <v>74</v>
      </c>
      <c r="D46" s="24" t="s">
        <v>30</v>
      </c>
      <c r="E46" s="24"/>
      <c r="F46" s="24"/>
      <c r="G46" s="24"/>
      <c r="H46" s="6">
        <v>22877840882</v>
      </c>
      <c r="I46" s="6">
        <v>8176206363</v>
      </c>
      <c r="J46" s="6">
        <v>20795978642</v>
      </c>
      <c r="K46" s="6">
        <v>21520766906</v>
      </c>
      <c r="L46" s="6"/>
      <c r="M46" s="6"/>
      <c r="N46" s="6"/>
      <c r="O46" s="26" t="s">
        <v>182</v>
      </c>
      <c r="P46" s="2"/>
    </row>
    <row r="47" spans="1:16" s="7" customFormat="1" ht="19.5" thickBot="1">
      <c r="A47" s="20">
        <v>44</v>
      </c>
      <c r="B47" s="21" t="s">
        <v>180</v>
      </c>
      <c r="C47" s="22" t="s">
        <v>75</v>
      </c>
      <c r="D47" s="25" t="s">
        <v>30</v>
      </c>
      <c r="E47" s="25"/>
      <c r="F47" s="25"/>
      <c r="G47" s="25"/>
      <c r="H47" s="23">
        <v>16391720632</v>
      </c>
      <c r="I47" s="23">
        <v>13024700303</v>
      </c>
      <c r="J47" s="23">
        <v>16324573234.1</v>
      </c>
      <c r="K47" s="23">
        <v>19636272716</v>
      </c>
      <c r="L47" s="23"/>
      <c r="M47" s="23"/>
      <c r="N47" s="23"/>
      <c r="O47" s="27" t="s">
        <v>182</v>
      </c>
      <c r="P47" s="22"/>
    </row>
    <row r="48" spans="1:16" s="7" customFormat="1" ht="19.5" thickBot="1">
      <c r="A48" s="10">
        <v>45</v>
      </c>
      <c r="B48" s="11" t="s">
        <v>180</v>
      </c>
      <c r="C48" s="2" t="s">
        <v>76</v>
      </c>
      <c r="D48" s="24" t="s">
        <v>80</v>
      </c>
      <c r="E48" s="24"/>
      <c r="F48" s="24"/>
      <c r="G48" s="24"/>
      <c r="H48" s="6">
        <v>5584180</v>
      </c>
      <c r="I48" s="6">
        <v>219496</v>
      </c>
      <c r="J48" s="6">
        <v>5673880</v>
      </c>
      <c r="K48" s="6">
        <v>8333761</v>
      </c>
      <c r="L48" s="6">
        <v>539674</v>
      </c>
      <c r="M48" s="6"/>
      <c r="N48" s="6"/>
      <c r="O48" s="26" t="s">
        <v>81</v>
      </c>
      <c r="P48" s="2"/>
    </row>
    <row r="49" spans="1:16" s="7" customFormat="1" ht="19.5" thickBot="1">
      <c r="A49" s="20">
        <v>46</v>
      </c>
      <c r="B49" s="21" t="s">
        <v>180</v>
      </c>
      <c r="C49" s="22" t="s">
        <v>77</v>
      </c>
      <c r="D49" s="25" t="s">
        <v>30</v>
      </c>
      <c r="E49" s="25"/>
      <c r="F49" s="25"/>
      <c r="G49" s="25"/>
      <c r="H49" s="29">
        <v>1614349026.04</v>
      </c>
      <c r="I49" s="29">
        <v>1471476015.6900001</v>
      </c>
      <c r="J49" s="29">
        <v>1322443582.98</v>
      </c>
      <c r="K49" s="29">
        <v>1321907447.25</v>
      </c>
      <c r="L49" s="29">
        <v>1446931.3</v>
      </c>
      <c r="M49" s="29"/>
      <c r="N49" s="29"/>
      <c r="O49" s="27" t="s">
        <v>82</v>
      </c>
      <c r="P49" s="22"/>
    </row>
    <row r="50" spans="1:16" ht="19.5" thickBot="1">
      <c r="A50" s="10">
        <v>47</v>
      </c>
      <c r="B50" s="11" t="s">
        <v>180</v>
      </c>
      <c r="C50" s="2" t="s">
        <v>78</v>
      </c>
      <c r="D50" s="24" t="s">
        <v>40</v>
      </c>
      <c r="E50" s="24"/>
      <c r="F50" s="24"/>
      <c r="G50" s="24"/>
      <c r="H50" s="6">
        <v>8274</v>
      </c>
      <c r="I50" s="6">
        <v>9527</v>
      </c>
      <c r="J50" s="6">
        <v>10984</v>
      </c>
      <c r="K50" s="6">
        <v>3024</v>
      </c>
      <c r="L50" s="6">
        <f>614+802</f>
        <v>1416</v>
      </c>
      <c r="M50" s="6"/>
      <c r="N50" s="6"/>
      <c r="O50" s="26" t="s">
        <v>53</v>
      </c>
      <c r="P50" s="2"/>
    </row>
    <row r="51" spans="1:16" ht="19.5" thickBot="1">
      <c r="A51" s="20">
        <v>48</v>
      </c>
      <c r="B51" s="21" t="s">
        <v>180</v>
      </c>
      <c r="C51" s="22" t="s">
        <v>79</v>
      </c>
      <c r="D51" s="25" t="s">
        <v>80</v>
      </c>
      <c r="E51" s="25"/>
      <c r="F51" s="25"/>
      <c r="G51" s="25"/>
      <c r="H51" s="23">
        <v>91145080</v>
      </c>
      <c r="I51" s="23">
        <v>93655191</v>
      </c>
      <c r="J51" s="23">
        <v>98366389</v>
      </c>
      <c r="K51" s="23">
        <v>8243535</v>
      </c>
      <c r="L51" s="23">
        <f>643539999+1811610000</f>
        <v>2455149999</v>
      </c>
      <c r="M51" s="23"/>
      <c r="N51" s="23"/>
      <c r="O51" s="27" t="s">
        <v>53</v>
      </c>
      <c r="P51" s="22"/>
    </row>
    <row r="52" spans="1:16" ht="19.5" thickBot="1">
      <c r="A52" s="10">
        <v>1</v>
      </c>
      <c r="B52" s="11" t="s">
        <v>181</v>
      </c>
      <c r="C52" s="2" t="s">
        <v>83</v>
      </c>
      <c r="D52" s="24" t="s">
        <v>38</v>
      </c>
      <c r="E52" s="24"/>
      <c r="F52" s="24"/>
      <c r="G52" s="24"/>
      <c r="H52" s="6">
        <v>2628818</v>
      </c>
      <c r="I52" s="6">
        <v>2631435</v>
      </c>
      <c r="J52" s="6">
        <v>2639226</v>
      </c>
      <c r="K52" s="6">
        <v>2646401</v>
      </c>
      <c r="L52" s="6">
        <v>2648927</v>
      </c>
      <c r="M52" s="6"/>
      <c r="N52" s="6"/>
      <c r="O52" s="26" t="s">
        <v>103</v>
      </c>
      <c r="P52" s="2"/>
    </row>
    <row r="53" spans="1:16" ht="19.5" thickBot="1">
      <c r="A53" s="20">
        <v>2</v>
      </c>
      <c r="B53" s="21" t="s">
        <v>181</v>
      </c>
      <c r="C53" s="22" t="s">
        <v>84</v>
      </c>
      <c r="D53" s="25" t="s">
        <v>38</v>
      </c>
      <c r="E53" s="25"/>
      <c r="F53" s="25"/>
      <c r="G53" s="25"/>
      <c r="H53" s="23">
        <v>462599</v>
      </c>
      <c r="I53" s="23">
        <v>455773</v>
      </c>
      <c r="J53" s="23">
        <v>448832</v>
      </c>
      <c r="K53" s="23">
        <v>441072</v>
      </c>
      <c r="L53" s="23">
        <v>431001</v>
      </c>
      <c r="M53" s="23"/>
      <c r="N53" s="23"/>
      <c r="O53" s="27" t="s">
        <v>103</v>
      </c>
      <c r="P53" s="22"/>
    </row>
    <row r="54" spans="1:16" ht="19.5" thickBot="1">
      <c r="A54" s="10">
        <v>3</v>
      </c>
      <c r="B54" s="11" t="s">
        <v>181</v>
      </c>
      <c r="C54" s="2" t="s">
        <v>85</v>
      </c>
      <c r="D54" s="24" t="s">
        <v>38</v>
      </c>
      <c r="E54" s="24"/>
      <c r="F54" s="24"/>
      <c r="G54" s="24"/>
      <c r="H54" s="6">
        <v>1747862</v>
      </c>
      <c r="I54" s="6">
        <v>1747826</v>
      </c>
      <c r="J54" s="6">
        <v>1745489</v>
      </c>
      <c r="K54" s="6">
        <v>1742076</v>
      </c>
      <c r="L54" s="6">
        <v>1735726</v>
      </c>
      <c r="M54" s="6"/>
      <c r="N54" s="6"/>
      <c r="O54" s="26" t="s">
        <v>103</v>
      </c>
      <c r="P54" s="2"/>
    </row>
    <row r="55" spans="1:16" ht="19.5" thickBot="1">
      <c r="A55" s="20">
        <v>4</v>
      </c>
      <c r="B55" s="21" t="s">
        <v>181</v>
      </c>
      <c r="C55" s="22" t="s">
        <v>86</v>
      </c>
      <c r="D55" s="25" t="s">
        <v>38</v>
      </c>
      <c r="E55" s="25"/>
      <c r="F55" s="25"/>
      <c r="G55" s="25"/>
      <c r="H55" s="23">
        <v>388663</v>
      </c>
      <c r="I55" s="23">
        <v>400496</v>
      </c>
      <c r="J55" s="23">
        <v>417303</v>
      </c>
      <c r="K55" s="23">
        <v>435347</v>
      </c>
      <c r="L55" s="23">
        <v>453388</v>
      </c>
      <c r="M55" s="23"/>
      <c r="N55" s="23"/>
      <c r="O55" s="27" t="s">
        <v>103</v>
      </c>
      <c r="P55" s="22"/>
    </row>
    <row r="56" spans="1:16" ht="19.5" thickBot="1">
      <c r="A56" s="10">
        <v>5</v>
      </c>
      <c r="B56" s="11" t="s">
        <v>181</v>
      </c>
      <c r="C56" s="2" t="s">
        <v>87</v>
      </c>
      <c r="D56" s="24" t="s">
        <v>52</v>
      </c>
      <c r="E56" s="24"/>
      <c r="F56" s="24"/>
      <c r="G56" s="24"/>
      <c r="H56" s="15">
        <v>0.32</v>
      </c>
      <c r="I56" s="15">
        <v>0.1</v>
      </c>
      <c r="J56" s="15">
        <v>0.3</v>
      </c>
      <c r="K56" s="15">
        <v>0.27</v>
      </c>
      <c r="L56" s="15">
        <f>(L52-K52)/K52*100</f>
        <v>9.5450387148432916E-2</v>
      </c>
      <c r="M56" s="15"/>
      <c r="N56" s="15"/>
      <c r="O56" s="26" t="s">
        <v>103</v>
      </c>
      <c r="P56" s="2"/>
    </row>
    <row r="57" spans="1:16" ht="19.5" thickBot="1">
      <c r="A57" s="20">
        <v>6</v>
      </c>
      <c r="B57" s="21" t="s">
        <v>181</v>
      </c>
      <c r="C57" s="22" t="s">
        <v>88</v>
      </c>
      <c r="D57" s="25" t="s">
        <v>99</v>
      </c>
      <c r="E57" s="25"/>
      <c r="F57" s="25"/>
      <c r="G57" s="25"/>
      <c r="H57" s="23">
        <v>128.30000000000001</v>
      </c>
      <c r="I57" s="23">
        <v>128.4</v>
      </c>
      <c r="J57" s="23">
        <v>128.80000000000001</v>
      </c>
      <c r="K57" s="23">
        <v>129</v>
      </c>
      <c r="L57" s="23"/>
      <c r="M57" s="23"/>
      <c r="N57" s="23"/>
      <c r="O57" s="27" t="s">
        <v>103</v>
      </c>
      <c r="P57" s="22"/>
    </row>
    <row r="58" spans="1:16" ht="19.5" thickBot="1">
      <c r="A58" s="10">
        <v>7</v>
      </c>
      <c r="B58" s="11" t="s">
        <v>181</v>
      </c>
      <c r="C58" s="2" t="s">
        <v>89</v>
      </c>
      <c r="D58" s="24" t="s">
        <v>100</v>
      </c>
      <c r="E58" s="24"/>
      <c r="F58" s="24"/>
      <c r="G58" s="24"/>
      <c r="H58" s="6">
        <v>913507</v>
      </c>
      <c r="I58" s="6">
        <v>931923</v>
      </c>
      <c r="J58" s="6">
        <v>948964</v>
      </c>
      <c r="K58" s="6">
        <v>965320</v>
      </c>
      <c r="L58" s="6"/>
      <c r="M58" s="6"/>
      <c r="N58" s="6"/>
      <c r="O58" s="26" t="s">
        <v>103</v>
      </c>
      <c r="P58" s="2"/>
    </row>
    <row r="59" spans="1:16" ht="19.5" thickBot="1">
      <c r="A59" s="20">
        <v>8</v>
      </c>
      <c r="B59" s="21" t="s">
        <v>181</v>
      </c>
      <c r="C59" s="22" t="s">
        <v>90</v>
      </c>
      <c r="D59" s="25" t="s">
        <v>52</v>
      </c>
      <c r="E59" s="25"/>
      <c r="F59" s="25"/>
      <c r="G59" s="25"/>
      <c r="H59" s="29">
        <v>8.6300000000000008</v>
      </c>
      <c r="I59" s="29">
        <v>9.0399999999999991</v>
      </c>
      <c r="J59" s="29">
        <v>8.7799999999999994</v>
      </c>
      <c r="K59" s="29">
        <v>8.66</v>
      </c>
      <c r="L59" s="29">
        <v>7.74</v>
      </c>
      <c r="M59" s="29"/>
      <c r="N59" s="29"/>
      <c r="O59" s="27" t="s">
        <v>104</v>
      </c>
      <c r="P59" s="22"/>
    </row>
    <row r="60" spans="1:16" ht="19.5" thickBot="1">
      <c r="A60" s="10">
        <v>9</v>
      </c>
      <c r="B60" s="11" t="s">
        <v>181</v>
      </c>
      <c r="C60" s="2" t="s">
        <v>91</v>
      </c>
      <c r="D60" s="24" t="s">
        <v>101</v>
      </c>
      <c r="E60" s="24"/>
      <c r="F60" s="24"/>
      <c r="G60" s="24"/>
      <c r="H60" s="6">
        <v>10580</v>
      </c>
      <c r="I60" s="6">
        <v>11028</v>
      </c>
      <c r="J60" s="6">
        <v>10741</v>
      </c>
      <c r="K60" s="6">
        <v>11201</v>
      </c>
      <c r="L60" s="6"/>
      <c r="M60" s="6"/>
      <c r="N60" s="6"/>
      <c r="O60" s="26" t="s">
        <v>105</v>
      </c>
      <c r="P60" s="2"/>
    </row>
    <row r="61" spans="1:16" ht="19.5" thickBot="1">
      <c r="A61" s="20">
        <v>10</v>
      </c>
      <c r="B61" s="21" t="s">
        <v>181</v>
      </c>
      <c r="C61" s="22" t="s">
        <v>92</v>
      </c>
      <c r="D61" s="25" t="s">
        <v>101</v>
      </c>
      <c r="E61" s="25"/>
      <c r="F61" s="25"/>
      <c r="G61" s="25"/>
      <c r="H61" s="23">
        <v>4432</v>
      </c>
      <c r="I61" s="23">
        <v>4479</v>
      </c>
      <c r="J61" s="23">
        <v>4572</v>
      </c>
      <c r="K61" s="23">
        <v>4742</v>
      </c>
      <c r="L61" s="23"/>
      <c r="M61" s="23"/>
      <c r="N61" s="23"/>
      <c r="O61" s="27" t="s">
        <v>105</v>
      </c>
      <c r="P61" s="22"/>
    </row>
    <row r="62" spans="1:16" ht="19.5" thickBot="1">
      <c r="A62" s="10">
        <v>11</v>
      </c>
      <c r="B62" s="11" t="s">
        <v>181</v>
      </c>
      <c r="C62" s="2" t="s">
        <v>93</v>
      </c>
      <c r="D62" s="24" t="s">
        <v>52</v>
      </c>
      <c r="E62" s="24"/>
      <c r="F62" s="24"/>
      <c r="G62" s="24"/>
      <c r="H62" s="15">
        <v>85.8</v>
      </c>
      <c r="I62" s="15">
        <v>82.5</v>
      </c>
      <c r="J62" s="15">
        <v>83.2</v>
      </c>
      <c r="K62" s="15">
        <v>85</v>
      </c>
      <c r="L62" s="15"/>
      <c r="M62" s="15"/>
      <c r="N62" s="15"/>
      <c r="O62" s="26" t="s">
        <v>59</v>
      </c>
      <c r="P62" s="2"/>
    </row>
    <row r="63" spans="1:16" ht="19.5" thickBot="1">
      <c r="A63" s="20">
        <v>12</v>
      </c>
      <c r="B63" s="21" t="s">
        <v>181</v>
      </c>
      <c r="C63" s="22" t="s">
        <v>94</v>
      </c>
      <c r="D63" s="25" t="s">
        <v>52</v>
      </c>
      <c r="E63" s="25"/>
      <c r="F63" s="25"/>
      <c r="G63" s="25"/>
      <c r="H63" s="29">
        <v>98</v>
      </c>
      <c r="I63" s="29">
        <v>97.6</v>
      </c>
      <c r="J63" s="29">
        <v>98</v>
      </c>
      <c r="K63" s="29">
        <v>98</v>
      </c>
      <c r="L63" s="29">
        <v>95.1</v>
      </c>
      <c r="M63" s="29"/>
      <c r="N63" s="29"/>
      <c r="O63" s="27" t="s">
        <v>59</v>
      </c>
      <c r="P63" s="22"/>
    </row>
    <row r="64" spans="1:16" ht="19.5" thickBot="1">
      <c r="A64" s="10">
        <v>13</v>
      </c>
      <c r="B64" s="11" t="s">
        <v>181</v>
      </c>
      <c r="C64" s="2" t="s">
        <v>95</v>
      </c>
      <c r="D64" s="24" t="s">
        <v>52</v>
      </c>
      <c r="E64" s="24"/>
      <c r="F64" s="24"/>
      <c r="G64" s="24"/>
      <c r="H64" s="15">
        <v>1.7</v>
      </c>
      <c r="I64" s="15">
        <v>1.8</v>
      </c>
      <c r="J64" s="15">
        <v>2.1</v>
      </c>
      <c r="K64" s="15">
        <v>2</v>
      </c>
      <c r="L64" s="15">
        <v>1.6</v>
      </c>
      <c r="M64" s="15"/>
      <c r="N64" s="15"/>
      <c r="O64" s="26" t="s">
        <v>59</v>
      </c>
      <c r="P64" s="2"/>
    </row>
    <row r="65" spans="1:16" ht="19.5" thickBot="1">
      <c r="A65" s="20">
        <v>14</v>
      </c>
      <c r="B65" s="21" t="s">
        <v>181</v>
      </c>
      <c r="C65" s="22" t="s">
        <v>96</v>
      </c>
      <c r="D65" s="25" t="s">
        <v>102</v>
      </c>
      <c r="E65" s="25"/>
      <c r="F65" s="25"/>
      <c r="G65" s="25"/>
      <c r="H65" s="23">
        <v>300</v>
      </c>
      <c r="I65" s="23">
        <v>300</v>
      </c>
      <c r="J65" s="23">
        <v>308</v>
      </c>
      <c r="K65" s="23">
        <v>320</v>
      </c>
      <c r="L65" s="23">
        <v>320</v>
      </c>
      <c r="M65" s="23"/>
      <c r="N65" s="23"/>
      <c r="O65" s="27" t="s">
        <v>186</v>
      </c>
      <c r="P65" s="22"/>
    </row>
    <row r="66" spans="1:16" ht="19.5" thickBot="1">
      <c r="A66" s="10">
        <v>15</v>
      </c>
      <c r="B66" s="11" t="s">
        <v>181</v>
      </c>
      <c r="C66" s="2" t="s">
        <v>97</v>
      </c>
      <c r="D66" s="24" t="s">
        <v>38</v>
      </c>
      <c r="E66" s="24"/>
      <c r="F66" s="24"/>
      <c r="G66" s="24"/>
      <c r="H66" s="6">
        <v>170887</v>
      </c>
      <c r="I66" s="6">
        <v>160416</v>
      </c>
      <c r="J66" s="6">
        <v>192609</v>
      </c>
      <c r="K66" s="6">
        <v>192436</v>
      </c>
      <c r="L66" s="6">
        <v>142762</v>
      </c>
      <c r="M66" s="6"/>
      <c r="N66" s="6"/>
      <c r="O66" s="26" t="s">
        <v>59</v>
      </c>
      <c r="P66" s="2"/>
    </row>
    <row r="67" spans="1:16" ht="19.5" thickBot="1">
      <c r="A67" s="20">
        <v>16</v>
      </c>
      <c r="B67" s="21" t="s">
        <v>181</v>
      </c>
      <c r="C67" s="22" t="s">
        <v>98</v>
      </c>
      <c r="D67" s="25" t="s">
        <v>52</v>
      </c>
      <c r="E67" s="25"/>
      <c r="F67" s="25"/>
      <c r="G67" s="25"/>
      <c r="H67" s="29">
        <v>95.72</v>
      </c>
      <c r="I67" s="29">
        <v>96.8</v>
      </c>
      <c r="J67" s="29">
        <v>96.5</v>
      </c>
      <c r="K67" s="29">
        <v>0</v>
      </c>
      <c r="L67" s="29"/>
      <c r="M67" s="29"/>
      <c r="N67" s="29"/>
      <c r="O67" s="27" t="s">
        <v>104</v>
      </c>
      <c r="P67" s="22"/>
    </row>
    <row r="68" spans="1:16" ht="57" thickBot="1">
      <c r="A68" s="10">
        <v>17</v>
      </c>
      <c r="B68" s="11" t="s">
        <v>181</v>
      </c>
      <c r="C68" s="2" t="s">
        <v>106</v>
      </c>
      <c r="D68" s="24" t="s">
        <v>52</v>
      </c>
      <c r="E68" s="24"/>
      <c r="F68" s="24"/>
      <c r="G68" s="24"/>
      <c r="H68" s="15">
        <v>0.58402777777777781</v>
      </c>
      <c r="I68" s="15">
        <v>0.66736111111111107</v>
      </c>
      <c r="J68" s="15">
        <v>0.54236111111111118</v>
      </c>
      <c r="K68" s="15"/>
      <c r="L68" s="15"/>
      <c r="M68" s="15"/>
      <c r="N68" s="15"/>
      <c r="O68" s="30" t="s">
        <v>107</v>
      </c>
      <c r="P68" s="2"/>
    </row>
    <row r="69" spans="1:16" ht="57" thickBot="1">
      <c r="A69" s="20">
        <v>18</v>
      </c>
      <c r="B69" s="21" t="s">
        <v>181</v>
      </c>
      <c r="C69" s="22" t="s">
        <v>106</v>
      </c>
      <c r="D69" s="25" t="s">
        <v>52</v>
      </c>
      <c r="E69" s="25"/>
      <c r="F69" s="25"/>
      <c r="G69" s="25"/>
      <c r="H69" s="29">
        <v>0.58402777777777781</v>
      </c>
      <c r="I69" s="29">
        <v>0.66736111111111107</v>
      </c>
      <c r="J69" s="29">
        <v>0.54236111111111118</v>
      </c>
      <c r="K69" s="29"/>
      <c r="L69" s="29"/>
      <c r="M69" s="29"/>
      <c r="N69" s="29"/>
      <c r="O69" s="31" t="s">
        <v>107</v>
      </c>
      <c r="P69" s="22"/>
    </row>
    <row r="70" spans="1:16" ht="57" thickBot="1">
      <c r="A70" s="10">
        <v>19</v>
      </c>
      <c r="B70" s="11" t="s">
        <v>181</v>
      </c>
      <c r="C70" s="2" t="s">
        <v>108</v>
      </c>
      <c r="D70" s="24" t="s">
        <v>52</v>
      </c>
      <c r="E70" s="24"/>
      <c r="F70" s="24"/>
      <c r="G70" s="24"/>
      <c r="H70" s="15">
        <v>0.7090277777777777</v>
      </c>
      <c r="I70" s="15">
        <v>0.7090277777777777</v>
      </c>
      <c r="J70" s="15"/>
      <c r="K70" s="15"/>
      <c r="L70" s="15"/>
      <c r="M70" s="15"/>
      <c r="N70" s="15"/>
      <c r="O70" s="30" t="s">
        <v>107</v>
      </c>
      <c r="P70" s="2"/>
    </row>
    <row r="71" spans="1:16" ht="57" thickBot="1">
      <c r="A71" s="20">
        <v>20</v>
      </c>
      <c r="B71" s="21" t="s">
        <v>181</v>
      </c>
      <c r="C71" s="22" t="s">
        <v>109</v>
      </c>
      <c r="D71" s="25" t="s">
        <v>38</v>
      </c>
      <c r="E71" s="25"/>
      <c r="F71" s="25"/>
      <c r="G71" s="25"/>
      <c r="H71" s="23">
        <v>127</v>
      </c>
      <c r="I71" s="23">
        <v>93</v>
      </c>
      <c r="J71" s="23"/>
      <c r="K71" s="23"/>
      <c r="L71" s="23"/>
      <c r="M71" s="23"/>
      <c r="N71" s="23"/>
      <c r="O71" s="31" t="s">
        <v>107</v>
      </c>
      <c r="P71" s="22"/>
    </row>
    <row r="72" spans="1:16" ht="19.5" thickBot="1">
      <c r="A72" s="10">
        <v>21</v>
      </c>
      <c r="B72" s="11" t="s">
        <v>181</v>
      </c>
      <c r="C72" s="2" t="s">
        <v>110</v>
      </c>
      <c r="D72" s="24" t="s">
        <v>38</v>
      </c>
      <c r="E72" s="24"/>
      <c r="F72" s="24"/>
      <c r="G72" s="24"/>
      <c r="H72" s="6">
        <v>90020</v>
      </c>
      <c r="I72" s="6"/>
      <c r="J72" s="6">
        <v>57400</v>
      </c>
      <c r="K72" s="6">
        <v>64708</v>
      </c>
      <c r="L72" s="6">
        <v>1563033</v>
      </c>
      <c r="M72" s="6"/>
      <c r="N72" s="6"/>
      <c r="O72" s="26" t="s">
        <v>112</v>
      </c>
      <c r="P72" s="2"/>
    </row>
    <row r="73" spans="1:16" ht="19.5" thickBot="1">
      <c r="A73" s="20">
        <v>22</v>
      </c>
      <c r="B73" s="21" t="s">
        <v>181</v>
      </c>
      <c r="C73" s="22" t="s">
        <v>111</v>
      </c>
      <c r="D73" s="25" t="s">
        <v>38</v>
      </c>
      <c r="E73" s="25"/>
      <c r="F73" s="25"/>
      <c r="G73" s="25"/>
      <c r="H73" s="23">
        <v>2412</v>
      </c>
      <c r="I73" s="23"/>
      <c r="J73" s="23">
        <v>2230</v>
      </c>
      <c r="K73" s="23">
        <v>1885</v>
      </c>
      <c r="L73" s="23">
        <v>83667</v>
      </c>
      <c r="M73" s="23"/>
      <c r="N73" s="23"/>
      <c r="O73" s="27" t="s">
        <v>112</v>
      </c>
      <c r="P73" s="22"/>
    </row>
    <row r="74" spans="1:16" ht="38.25" thickBot="1">
      <c r="A74" s="10">
        <v>23</v>
      </c>
      <c r="B74" s="11" t="s">
        <v>181</v>
      </c>
      <c r="C74" s="2" t="s">
        <v>175</v>
      </c>
      <c r="D74" s="24" t="s">
        <v>38</v>
      </c>
      <c r="E74" s="24"/>
      <c r="F74" s="24"/>
      <c r="G74" s="24"/>
      <c r="H74" s="6">
        <v>84767</v>
      </c>
      <c r="I74" s="6">
        <v>133183</v>
      </c>
      <c r="J74" s="6">
        <v>80735</v>
      </c>
      <c r="K74" s="6">
        <v>51370</v>
      </c>
      <c r="L74" s="6">
        <v>154548</v>
      </c>
      <c r="M74" s="6"/>
      <c r="N74" s="6"/>
      <c r="O74" s="30" t="s">
        <v>183</v>
      </c>
      <c r="P74" s="2"/>
    </row>
    <row r="75" spans="1:16" ht="38.25" thickBot="1">
      <c r="A75" s="20">
        <v>24</v>
      </c>
      <c r="B75" s="21" t="s">
        <v>181</v>
      </c>
      <c r="C75" s="22" t="s">
        <v>185</v>
      </c>
      <c r="D75" s="25" t="s">
        <v>38</v>
      </c>
      <c r="E75" s="25"/>
      <c r="F75" s="25"/>
      <c r="G75" s="25"/>
      <c r="H75" s="23"/>
      <c r="I75" s="23">
        <v>75952</v>
      </c>
      <c r="J75" s="23">
        <v>23945</v>
      </c>
      <c r="K75" s="23">
        <v>51370</v>
      </c>
      <c r="L75" s="23">
        <v>73571</v>
      </c>
      <c r="M75" s="23"/>
      <c r="N75" s="23"/>
      <c r="O75" s="31" t="s">
        <v>183</v>
      </c>
      <c r="P75" s="22"/>
    </row>
    <row r="76" spans="1:16" ht="19.5" thickBot="1">
      <c r="A76" s="10">
        <v>25</v>
      </c>
      <c r="B76" s="11" t="s">
        <v>181</v>
      </c>
      <c r="C76" s="2" t="s">
        <v>113</v>
      </c>
      <c r="D76" s="24" t="s">
        <v>34</v>
      </c>
      <c r="E76" s="24"/>
      <c r="F76" s="24"/>
      <c r="G76" s="24"/>
      <c r="H76" s="6">
        <v>2028</v>
      </c>
      <c r="I76" s="6">
        <v>2030</v>
      </c>
      <c r="J76" s="6">
        <v>2045</v>
      </c>
      <c r="K76" s="6">
        <v>2340</v>
      </c>
      <c r="L76" s="6">
        <v>2924</v>
      </c>
      <c r="M76" s="6"/>
      <c r="N76" s="6"/>
      <c r="O76" s="26" t="s">
        <v>129</v>
      </c>
      <c r="P76" s="2"/>
    </row>
    <row r="77" spans="1:16" ht="19.5" thickBot="1">
      <c r="A77" s="20">
        <v>26</v>
      </c>
      <c r="B77" s="21" t="s">
        <v>181</v>
      </c>
      <c r="C77" s="22" t="s">
        <v>114</v>
      </c>
      <c r="D77" s="25" t="s">
        <v>126</v>
      </c>
      <c r="E77" s="25"/>
      <c r="F77" s="25"/>
      <c r="G77" s="25"/>
      <c r="H77" s="23">
        <v>16364</v>
      </c>
      <c r="I77" s="23">
        <v>17987</v>
      </c>
      <c r="J77" s="23">
        <v>17993</v>
      </c>
      <c r="K77" s="23">
        <v>15572</v>
      </c>
      <c r="L77" s="23">
        <v>14857</v>
      </c>
      <c r="M77" s="23"/>
      <c r="N77" s="23"/>
      <c r="O77" s="27" t="s">
        <v>129</v>
      </c>
      <c r="P77" s="22"/>
    </row>
    <row r="78" spans="1:16" ht="19.5" thickBot="1">
      <c r="A78" s="10">
        <v>27</v>
      </c>
      <c r="B78" s="11" t="s">
        <v>181</v>
      </c>
      <c r="C78" s="2" t="s">
        <v>115</v>
      </c>
      <c r="D78" s="24" t="s">
        <v>38</v>
      </c>
      <c r="E78" s="24"/>
      <c r="F78" s="24"/>
      <c r="G78" s="24"/>
      <c r="H78" s="6">
        <v>4265427</v>
      </c>
      <c r="I78" s="6">
        <v>4526944</v>
      </c>
      <c r="J78" s="6">
        <v>4353100</v>
      </c>
      <c r="K78" s="6">
        <v>2038882</v>
      </c>
      <c r="L78" s="6">
        <v>2435705</v>
      </c>
      <c r="M78" s="6"/>
      <c r="N78" s="6"/>
      <c r="O78" s="26" t="s">
        <v>104</v>
      </c>
      <c r="P78" s="2"/>
    </row>
    <row r="79" spans="1:16" ht="19.5" thickBot="1">
      <c r="A79" s="20">
        <v>28</v>
      </c>
      <c r="B79" s="21" t="s">
        <v>181</v>
      </c>
      <c r="C79" s="22" t="s">
        <v>116</v>
      </c>
      <c r="D79" s="25" t="s">
        <v>38</v>
      </c>
      <c r="E79" s="25"/>
      <c r="F79" s="25"/>
      <c r="G79" s="25"/>
      <c r="H79" s="23">
        <v>343418</v>
      </c>
      <c r="I79" s="23">
        <v>395010</v>
      </c>
      <c r="J79" s="23">
        <v>342196</v>
      </c>
      <c r="K79" s="23">
        <v>383071</v>
      </c>
      <c r="L79" s="23">
        <v>403352</v>
      </c>
      <c r="M79" s="23"/>
      <c r="N79" s="23"/>
      <c r="O79" s="27" t="s">
        <v>104</v>
      </c>
      <c r="P79" s="22"/>
    </row>
    <row r="80" spans="1:16" ht="19.5" thickBot="1">
      <c r="A80" s="10">
        <v>29</v>
      </c>
      <c r="B80" s="11" t="s">
        <v>181</v>
      </c>
      <c r="C80" s="2" t="s">
        <v>117</v>
      </c>
      <c r="D80" s="24" t="s">
        <v>34</v>
      </c>
      <c r="E80" s="24"/>
      <c r="F80" s="24"/>
      <c r="G80" s="24"/>
      <c r="H80" s="6">
        <v>45</v>
      </c>
      <c r="I80" s="6">
        <v>47</v>
      </c>
      <c r="J80" s="6">
        <v>46</v>
      </c>
      <c r="K80" s="6">
        <v>46</v>
      </c>
      <c r="L80" s="6">
        <v>47</v>
      </c>
      <c r="M80" s="6"/>
      <c r="N80" s="6"/>
      <c r="O80" s="26" t="s">
        <v>104</v>
      </c>
      <c r="P80" s="2"/>
    </row>
    <row r="81" spans="1:16" ht="19.5" thickBot="1">
      <c r="A81" s="20">
        <v>30</v>
      </c>
      <c r="B81" s="21" t="s">
        <v>181</v>
      </c>
      <c r="C81" s="22" t="s">
        <v>118</v>
      </c>
      <c r="D81" s="25" t="s">
        <v>127</v>
      </c>
      <c r="E81" s="25"/>
      <c r="F81" s="25"/>
      <c r="G81" s="25"/>
      <c r="H81" s="23">
        <v>4274</v>
      </c>
      <c r="I81" s="23">
        <v>5681</v>
      </c>
      <c r="J81" s="23">
        <v>5631</v>
      </c>
      <c r="K81" s="23">
        <v>5370</v>
      </c>
      <c r="L81" s="23">
        <v>5371</v>
      </c>
      <c r="M81" s="23"/>
      <c r="N81" s="23"/>
      <c r="O81" s="27" t="s">
        <v>104</v>
      </c>
      <c r="P81" s="22"/>
    </row>
    <row r="82" spans="1:16" ht="19.5" thickBot="1">
      <c r="A82" s="10">
        <v>31</v>
      </c>
      <c r="B82" s="11" t="s">
        <v>181</v>
      </c>
      <c r="C82" s="2" t="s">
        <v>119</v>
      </c>
      <c r="D82" s="24" t="s">
        <v>128</v>
      </c>
      <c r="E82" s="24"/>
      <c r="F82" s="24"/>
      <c r="G82" s="24"/>
      <c r="H82" s="6">
        <v>3390</v>
      </c>
      <c r="I82" s="6">
        <v>4317</v>
      </c>
      <c r="J82" s="6">
        <v>4186.8999999999996</v>
      </c>
      <c r="K82" s="6">
        <v>3037</v>
      </c>
      <c r="L82" s="6">
        <v>2860</v>
      </c>
      <c r="M82" s="6"/>
      <c r="N82" s="6"/>
      <c r="O82" s="26" t="s">
        <v>104</v>
      </c>
      <c r="P82" s="2"/>
    </row>
    <row r="83" spans="1:16" ht="19.5" thickBot="1">
      <c r="A83" s="20">
        <v>32</v>
      </c>
      <c r="B83" s="21" t="s">
        <v>181</v>
      </c>
      <c r="C83" s="22" t="s">
        <v>120</v>
      </c>
      <c r="D83" s="25" t="s">
        <v>128</v>
      </c>
      <c r="E83" s="25"/>
      <c r="F83" s="25"/>
      <c r="G83" s="25"/>
      <c r="H83" s="23">
        <v>7562</v>
      </c>
      <c r="I83" s="23">
        <v>9128</v>
      </c>
      <c r="J83" s="23">
        <v>9258.35</v>
      </c>
      <c r="K83" s="23">
        <v>3846</v>
      </c>
      <c r="L83" s="23">
        <v>8163</v>
      </c>
      <c r="M83" s="23"/>
      <c r="N83" s="23"/>
      <c r="O83" s="27" t="s">
        <v>104</v>
      </c>
      <c r="P83" s="22"/>
    </row>
    <row r="84" spans="1:16" ht="19.5" thickBot="1">
      <c r="A84" s="10">
        <v>33</v>
      </c>
      <c r="B84" s="11" t="s">
        <v>181</v>
      </c>
      <c r="C84" s="2" t="s">
        <v>121</v>
      </c>
      <c r="D84" s="24" t="s">
        <v>128</v>
      </c>
      <c r="E84" s="24"/>
      <c r="F84" s="24"/>
      <c r="G84" s="24"/>
      <c r="H84" s="6">
        <v>646</v>
      </c>
      <c r="I84" s="6">
        <v>688</v>
      </c>
      <c r="J84" s="6">
        <v>830.24</v>
      </c>
      <c r="K84" s="6">
        <v>551</v>
      </c>
      <c r="L84" s="6">
        <v>732</v>
      </c>
      <c r="M84" s="6"/>
      <c r="N84" s="6"/>
      <c r="O84" s="26" t="s">
        <v>104</v>
      </c>
      <c r="P84" s="2"/>
    </row>
    <row r="85" spans="1:16" ht="19.5" thickBot="1">
      <c r="A85" s="20">
        <v>34</v>
      </c>
      <c r="B85" s="21" t="s">
        <v>181</v>
      </c>
      <c r="C85" s="22" t="s">
        <v>122</v>
      </c>
      <c r="D85" s="25" t="s">
        <v>52</v>
      </c>
      <c r="E85" s="25"/>
      <c r="F85" s="25"/>
      <c r="G85" s="25"/>
      <c r="H85" s="29">
        <v>3.24</v>
      </c>
      <c r="I85" s="29">
        <v>3.5</v>
      </c>
      <c r="J85" s="29">
        <v>3.34</v>
      </c>
      <c r="K85" s="29">
        <v>2.65</v>
      </c>
      <c r="L85" s="29">
        <v>1.91</v>
      </c>
      <c r="M85" s="29"/>
      <c r="N85" s="29"/>
      <c r="O85" s="27" t="s">
        <v>104</v>
      </c>
      <c r="P85" s="22"/>
    </row>
    <row r="86" spans="1:16" ht="19.5" thickBot="1">
      <c r="A86" s="10">
        <v>35</v>
      </c>
      <c r="B86" s="11" t="s">
        <v>181</v>
      </c>
      <c r="C86" s="2" t="s">
        <v>123</v>
      </c>
      <c r="D86" s="24" t="s">
        <v>128</v>
      </c>
      <c r="E86" s="24"/>
      <c r="F86" s="24"/>
      <c r="G86" s="24"/>
      <c r="H86" s="15">
        <v>7.47</v>
      </c>
      <c r="I86" s="15">
        <v>7.26</v>
      </c>
      <c r="J86" s="15">
        <v>7.5</v>
      </c>
      <c r="K86" s="15">
        <v>7.99</v>
      </c>
      <c r="L86" s="15">
        <v>9.06</v>
      </c>
      <c r="M86" s="15"/>
      <c r="N86" s="15"/>
      <c r="O86" s="26" t="s">
        <v>104</v>
      </c>
      <c r="P86" s="2"/>
    </row>
    <row r="87" spans="1:16" ht="19.5" thickBot="1">
      <c r="A87" s="20">
        <v>36</v>
      </c>
      <c r="B87" s="21" t="s">
        <v>181</v>
      </c>
      <c r="C87" s="22" t="s">
        <v>90</v>
      </c>
      <c r="D87" s="25" t="s">
        <v>128</v>
      </c>
      <c r="E87" s="25"/>
      <c r="F87" s="25"/>
      <c r="G87" s="25"/>
      <c r="H87" s="29">
        <v>8.6300000000000008</v>
      </c>
      <c r="I87" s="29">
        <v>9.0399999999999991</v>
      </c>
      <c r="J87" s="29">
        <v>8.7799999999999994</v>
      </c>
      <c r="K87" s="29">
        <v>8.66</v>
      </c>
      <c r="L87" s="29">
        <v>7.74</v>
      </c>
      <c r="M87" s="29"/>
      <c r="N87" s="29"/>
      <c r="O87" s="27" t="s">
        <v>104</v>
      </c>
      <c r="P87" s="22"/>
    </row>
    <row r="88" spans="1:16" ht="19.5" thickBot="1">
      <c r="A88" s="10">
        <v>37</v>
      </c>
      <c r="B88" s="11" t="s">
        <v>181</v>
      </c>
      <c r="C88" s="2" t="s">
        <v>124</v>
      </c>
      <c r="D88" s="24" t="s">
        <v>38</v>
      </c>
      <c r="E88" s="24"/>
      <c r="F88" s="24"/>
      <c r="G88" s="24"/>
      <c r="H88" s="6">
        <v>239304</v>
      </c>
      <c r="I88" s="6">
        <v>248274</v>
      </c>
      <c r="J88" s="6">
        <v>257710</v>
      </c>
      <c r="K88" s="6">
        <v>266665</v>
      </c>
      <c r="L88" s="6">
        <v>257695</v>
      </c>
      <c r="M88" s="6"/>
      <c r="N88" s="6"/>
      <c r="O88" s="26" t="s">
        <v>130</v>
      </c>
      <c r="P88" s="2"/>
    </row>
    <row r="89" spans="1:16" ht="19.5" thickBot="1">
      <c r="A89" s="20">
        <v>38</v>
      </c>
      <c r="B89" s="21" t="s">
        <v>181</v>
      </c>
      <c r="C89" s="22" t="s">
        <v>125</v>
      </c>
      <c r="D89" s="25" t="s">
        <v>38</v>
      </c>
      <c r="E89" s="25"/>
      <c r="F89" s="25"/>
      <c r="G89" s="25"/>
      <c r="H89" s="23">
        <v>50985</v>
      </c>
      <c r="I89" s="23">
        <v>52747</v>
      </c>
      <c r="J89" s="23">
        <v>57155</v>
      </c>
      <c r="K89" s="23">
        <v>69662</v>
      </c>
      <c r="L89" s="23">
        <v>76498</v>
      </c>
      <c r="M89" s="23"/>
      <c r="N89" s="23"/>
      <c r="O89" s="27" t="s">
        <v>130</v>
      </c>
      <c r="P89" s="22"/>
    </row>
    <row r="90" spans="1:16" ht="19.5" thickBot="1">
      <c r="A90" s="10">
        <v>39</v>
      </c>
      <c r="B90" s="11" t="s">
        <v>181</v>
      </c>
      <c r="C90" s="2" t="s">
        <v>131</v>
      </c>
      <c r="D90" s="24" t="s">
        <v>38</v>
      </c>
      <c r="E90" s="24"/>
      <c r="F90" s="24"/>
      <c r="G90" s="24"/>
      <c r="H90" s="6">
        <v>2296</v>
      </c>
      <c r="I90" s="6">
        <v>2263</v>
      </c>
      <c r="J90" s="6">
        <v>2090</v>
      </c>
      <c r="K90" s="6">
        <v>2398</v>
      </c>
      <c r="L90" s="6"/>
      <c r="M90" s="6"/>
      <c r="N90" s="6"/>
      <c r="O90" s="26" t="s">
        <v>130</v>
      </c>
      <c r="P90" s="2"/>
    </row>
    <row r="91" spans="1:16" ht="38.25" thickBot="1">
      <c r="A91" s="20">
        <v>40</v>
      </c>
      <c r="B91" s="21" t="s">
        <v>181</v>
      </c>
      <c r="C91" s="22" t="s">
        <v>132</v>
      </c>
      <c r="D91" s="25" t="s">
        <v>38</v>
      </c>
      <c r="E91" s="25"/>
      <c r="F91" s="25"/>
      <c r="G91" s="25"/>
      <c r="H91" s="23">
        <v>11</v>
      </c>
      <c r="I91" s="23" t="s">
        <v>133</v>
      </c>
      <c r="J91" s="23">
        <v>81</v>
      </c>
      <c r="K91" s="23">
        <v>0</v>
      </c>
      <c r="L91" s="23">
        <v>11</v>
      </c>
      <c r="M91" s="23"/>
      <c r="N91" s="23"/>
      <c r="O91" s="31" t="s">
        <v>134</v>
      </c>
      <c r="P91" s="22"/>
    </row>
    <row r="92" spans="1:16" ht="38.25" thickBot="1">
      <c r="A92" s="10">
        <v>41</v>
      </c>
      <c r="B92" s="11" t="s">
        <v>181</v>
      </c>
      <c r="C92" s="2" t="s">
        <v>135</v>
      </c>
      <c r="D92" s="24" t="s">
        <v>38</v>
      </c>
      <c r="E92" s="24"/>
      <c r="F92" s="24"/>
      <c r="G92" s="24"/>
      <c r="H92" s="6">
        <v>8</v>
      </c>
      <c r="I92" s="6" t="s">
        <v>133</v>
      </c>
      <c r="J92" s="6">
        <v>6</v>
      </c>
      <c r="K92" s="6" t="s">
        <v>196</v>
      </c>
      <c r="L92" s="6" t="s">
        <v>196</v>
      </c>
      <c r="M92" s="6"/>
      <c r="N92" s="6"/>
      <c r="O92" s="30" t="s">
        <v>134</v>
      </c>
      <c r="P92" s="2" t="s">
        <v>189</v>
      </c>
    </row>
    <row r="93" spans="1:16" ht="38.25" thickBot="1">
      <c r="A93" s="20">
        <v>42</v>
      </c>
      <c r="B93" s="21" t="s">
        <v>181</v>
      </c>
      <c r="C93" s="22" t="s">
        <v>136</v>
      </c>
      <c r="D93" s="25" t="s">
        <v>38</v>
      </c>
      <c r="E93" s="25"/>
      <c r="F93" s="25"/>
      <c r="G93" s="25"/>
      <c r="H93" s="23">
        <v>1067</v>
      </c>
      <c r="I93" s="23" t="s">
        <v>133</v>
      </c>
      <c r="J93" s="23">
        <v>458</v>
      </c>
      <c r="K93" s="23" t="s">
        <v>196</v>
      </c>
      <c r="L93" s="23" t="s">
        <v>196</v>
      </c>
      <c r="M93" s="23"/>
      <c r="N93" s="23"/>
      <c r="O93" s="31" t="s">
        <v>134</v>
      </c>
      <c r="P93" s="31" t="s">
        <v>189</v>
      </c>
    </row>
    <row r="94" spans="1:16" ht="38.25" thickBot="1">
      <c r="A94" s="10">
        <v>43</v>
      </c>
      <c r="B94" s="11" t="s">
        <v>181</v>
      </c>
      <c r="C94" s="2" t="s">
        <v>137</v>
      </c>
      <c r="D94" s="24" t="s">
        <v>38</v>
      </c>
      <c r="E94" s="24"/>
      <c r="F94" s="24"/>
      <c r="G94" s="24"/>
      <c r="H94" s="6">
        <v>10201</v>
      </c>
      <c r="I94" s="6">
        <v>22711</v>
      </c>
      <c r="J94" s="6">
        <v>17084</v>
      </c>
      <c r="K94" s="6">
        <v>9359</v>
      </c>
      <c r="L94" s="6">
        <v>7607</v>
      </c>
      <c r="M94" s="6"/>
      <c r="N94" s="6"/>
      <c r="O94" s="30" t="s">
        <v>134</v>
      </c>
      <c r="P94" s="2"/>
    </row>
    <row r="95" spans="1:16" ht="19.5" thickBot="1">
      <c r="A95" s="20">
        <v>44</v>
      </c>
      <c r="B95" s="21" t="s">
        <v>181</v>
      </c>
      <c r="C95" s="22" t="s">
        <v>138</v>
      </c>
      <c r="D95" s="25" t="s">
        <v>30</v>
      </c>
      <c r="E95" s="25"/>
      <c r="F95" s="25"/>
      <c r="G95" s="25"/>
      <c r="H95" s="23">
        <v>26376</v>
      </c>
      <c r="I95" s="23">
        <v>0</v>
      </c>
      <c r="J95" s="23">
        <v>24429</v>
      </c>
      <c r="K95" s="23">
        <v>0</v>
      </c>
      <c r="L95" s="23"/>
      <c r="M95" s="23"/>
      <c r="N95" s="23"/>
      <c r="O95" s="27" t="s">
        <v>59</v>
      </c>
      <c r="P95" s="22"/>
    </row>
    <row r="96" spans="1:16" ht="19.5" thickBot="1">
      <c r="A96" s="10">
        <v>45</v>
      </c>
      <c r="B96" s="11" t="s">
        <v>181</v>
      </c>
      <c r="C96" s="2" t="s">
        <v>139</v>
      </c>
      <c r="D96" s="24" t="s">
        <v>30</v>
      </c>
      <c r="E96" s="24"/>
      <c r="F96" s="24"/>
      <c r="G96" s="24"/>
      <c r="H96" s="6">
        <v>18645</v>
      </c>
      <c r="I96" s="6">
        <v>18489</v>
      </c>
      <c r="J96" s="6">
        <v>17841</v>
      </c>
      <c r="K96" s="6">
        <v>18196</v>
      </c>
      <c r="L96" s="6"/>
      <c r="M96" s="6"/>
      <c r="N96" s="6"/>
      <c r="O96" s="26" t="s">
        <v>59</v>
      </c>
      <c r="P96" s="2"/>
    </row>
    <row r="97" spans="1:176" ht="19.5" thickBot="1">
      <c r="A97" s="20">
        <v>46</v>
      </c>
      <c r="B97" s="21" t="s">
        <v>181</v>
      </c>
      <c r="C97" s="22" t="s">
        <v>140</v>
      </c>
      <c r="D97" s="25" t="s">
        <v>30</v>
      </c>
      <c r="E97" s="25"/>
      <c r="F97" s="25"/>
      <c r="G97" s="25"/>
      <c r="H97" s="23">
        <v>245760</v>
      </c>
      <c r="I97" s="23" t="s">
        <v>133</v>
      </c>
      <c r="J97" s="23">
        <v>223239</v>
      </c>
      <c r="K97" s="23">
        <v>0</v>
      </c>
      <c r="L97" s="23"/>
      <c r="M97" s="23"/>
      <c r="N97" s="23"/>
      <c r="O97" s="27" t="s">
        <v>59</v>
      </c>
      <c r="P97" s="22"/>
    </row>
    <row r="98" spans="1:176" ht="19.5" thickBot="1">
      <c r="A98" s="10">
        <v>47</v>
      </c>
      <c r="B98" s="11" t="s">
        <v>181</v>
      </c>
      <c r="C98" s="2" t="s">
        <v>141</v>
      </c>
      <c r="D98" s="24" t="s">
        <v>52</v>
      </c>
      <c r="E98" s="24"/>
      <c r="F98" s="24"/>
      <c r="G98" s="24"/>
      <c r="H98" s="38">
        <v>70.7</v>
      </c>
      <c r="I98" s="38" t="s">
        <v>133</v>
      </c>
      <c r="J98" s="38">
        <v>73</v>
      </c>
      <c r="K98" s="6">
        <v>0</v>
      </c>
      <c r="L98" s="6"/>
      <c r="M98" s="6"/>
      <c r="N98" s="6"/>
      <c r="O98" s="26" t="s">
        <v>59</v>
      </c>
      <c r="P98" s="2"/>
    </row>
    <row r="99" spans="1:176" s="12" customFormat="1" ht="38.25" thickBot="1">
      <c r="A99" s="20">
        <v>48</v>
      </c>
      <c r="B99" s="21" t="s">
        <v>181</v>
      </c>
      <c r="C99" s="22" t="s">
        <v>142</v>
      </c>
      <c r="D99" s="32" t="s">
        <v>133</v>
      </c>
      <c r="E99" s="32"/>
      <c r="F99" s="32"/>
      <c r="G99" s="32"/>
      <c r="H99" s="33">
        <v>0.33300000000000002</v>
      </c>
      <c r="I99" s="33" t="s">
        <v>133</v>
      </c>
      <c r="J99" s="33">
        <v>0.33700000000000002</v>
      </c>
      <c r="K99" s="33">
        <v>0</v>
      </c>
      <c r="L99" s="33"/>
      <c r="M99" s="33"/>
      <c r="N99" s="33"/>
      <c r="O99" s="27" t="s">
        <v>59</v>
      </c>
      <c r="P99" s="22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  <c r="AH99" s="1"/>
      <c r="AI99" s="1"/>
      <c r="AJ99" s="1"/>
      <c r="AK99" s="1"/>
      <c r="AL99" s="1"/>
      <c r="AM99" s="1"/>
      <c r="AN99" s="1"/>
      <c r="AO99" s="1"/>
      <c r="AP99" s="1"/>
      <c r="AQ99" s="1"/>
      <c r="AR99" s="1"/>
      <c r="AS99" s="1"/>
      <c r="AT99" s="1"/>
      <c r="AU99" s="1"/>
      <c r="AV99" s="1"/>
      <c r="AW99" s="1"/>
      <c r="AX99" s="1"/>
      <c r="AY99" s="1"/>
      <c r="AZ99" s="1"/>
      <c r="BA99" s="1"/>
      <c r="BB99" s="1"/>
      <c r="BC99" s="1"/>
      <c r="BD99" s="1"/>
      <c r="BE99" s="1"/>
      <c r="BF99" s="1"/>
      <c r="BG99" s="1"/>
      <c r="BH99" s="1"/>
      <c r="BI99" s="1"/>
      <c r="BJ99" s="1"/>
      <c r="BK99" s="1"/>
      <c r="BL99" s="1"/>
      <c r="BM99" s="1"/>
      <c r="BN99" s="1"/>
      <c r="BO99" s="1"/>
      <c r="BP99" s="1"/>
      <c r="BQ99" s="1"/>
      <c r="BR99" s="1"/>
      <c r="BS99" s="1"/>
      <c r="BT99" s="1"/>
      <c r="BU99" s="1"/>
      <c r="BV99" s="1"/>
      <c r="BW99" s="1"/>
      <c r="BX99" s="1"/>
      <c r="BY99" s="1"/>
      <c r="BZ99" s="1"/>
      <c r="CA99" s="1"/>
      <c r="CB99" s="1"/>
      <c r="CC99" s="1"/>
      <c r="CD99" s="1"/>
      <c r="CE99" s="1"/>
      <c r="CF99" s="1"/>
      <c r="CG99" s="1"/>
      <c r="CH99" s="1"/>
      <c r="CI99" s="1"/>
      <c r="CJ99" s="1"/>
      <c r="CK99" s="1"/>
      <c r="CL99" s="1"/>
      <c r="CM99" s="1"/>
      <c r="CN99" s="1"/>
      <c r="CO99" s="1"/>
      <c r="CP99" s="1"/>
      <c r="CQ99" s="1"/>
      <c r="CR99" s="1"/>
      <c r="CS99" s="1"/>
      <c r="CT99" s="1"/>
      <c r="CU99" s="1"/>
      <c r="CV99" s="1"/>
      <c r="CW99" s="1"/>
      <c r="CX99" s="1"/>
      <c r="CY99" s="1"/>
      <c r="CZ99" s="1"/>
      <c r="DA99" s="1"/>
      <c r="DB99" s="1"/>
      <c r="DC99" s="1"/>
      <c r="DD99" s="1"/>
      <c r="DE99" s="1"/>
      <c r="DF99" s="1"/>
      <c r="DG99" s="1"/>
      <c r="DH99" s="1"/>
      <c r="DI99" s="1"/>
      <c r="DJ99" s="1"/>
      <c r="DK99" s="1"/>
      <c r="DL99" s="1"/>
      <c r="DM99" s="1"/>
      <c r="DN99" s="1"/>
      <c r="DO99" s="1"/>
      <c r="DP99" s="1"/>
      <c r="DQ99" s="1"/>
      <c r="DR99" s="1"/>
      <c r="DS99" s="1"/>
      <c r="DT99" s="1"/>
      <c r="DU99" s="1"/>
      <c r="DV99" s="1"/>
      <c r="DW99" s="1"/>
      <c r="DX99" s="1"/>
      <c r="DY99" s="1"/>
      <c r="DZ99" s="1"/>
      <c r="EA99" s="1"/>
      <c r="EB99" s="1"/>
      <c r="EC99" s="1"/>
      <c r="ED99" s="1"/>
      <c r="EE99" s="1"/>
      <c r="EF99" s="1"/>
      <c r="EG99" s="1"/>
      <c r="EH99" s="1"/>
      <c r="EI99" s="1"/>
      <c r="EJ99" s="1"/>
      <c r="EK99" s="1"/>
      <c r="EL99" s="1"/>
      <c r="EM99" s="1"/>
      <c r="EN99" s="1"/>
      <c r="EO99" s="1"/>
      <c r="EP99" s="1"/>
      <c r="EQ99" s="1"/>
      <c r="ER99" s="1"/>
      <c r="ES99" s="1"/>
      <c r="ET99" s="1"/>
      <c r="EU99" s="1"/>
      <c r="EV99" s="1"/>
      <c r="EW99" s="1"/>
      <c r="EX99" s="1"/>
      <c r="EY99" s="1"/>
      <c r="EZ99" s="1"/>
      <c r="FA99" s="1"/>
      <c r="FB99" s="1"/>
      <c r="FC99" s="1"/>
      <c r="FD99" s="1"/>
      <c r="FE99" s="1"/>
      <c r="FF99" s="1"/>
      <c r="FG99" s="1"/>
      <c r="FH99" s="1"/>
      <c r="FI99" s="1"/>
      <c r="FJ99" s="1"/>
      <c r="FK99" s="1"/>
      <c r="FL99" s="1"/>
      <c r="FM99" s="1"/>
      <c r="FN99" s="1"/>
      <c r="FO99" s="1"/>
      <c r="FP99" s="1"/>
      <c r="FQ99" s="1"/>
      <c r="FR99" s="1"/>
      <c r="FS99" s="1"/>
      <c r="FT99" s="1"/>
    </row>
    <row r="100" spans="1:176" ht="38.25" thickBot="1">
      <c r="A100" s="10">
        <v>49</v>
      </c>
      <c r="B100" s="11" t="s">
        <v>181</v>
      </c>
      <c r="C100" s="2" t="s">
        <v>143</v>
      </c>
      <c r="D100" s="34" t="s">
        <v>133</v>
      </c>
      <c r="E100" s="34"/>
      <c r="F100" s="34"/>
      <c r="G100" s="34"/>
      <c r="H100" s="35">
        <v>0.26</v>
      </c>
      <c r="I100" s="35">
        <v>0.17</v>
      </c>
      <c r="J100" s="35">
        <v>0.191</v>
      </c>
      <c r="K100" s="35">
        <v>0.26</v>
      </c>
      <c r="L100" s="35"/>
      <c r="M100" s="35"/>
      <c r="N100" s="35"/>
      <c r="O100" s="26" t="s">
        <v>59</v>
      </c>
      <c r="P100" s="2"/>
    </row>
    <row r="101" spans="1:176" ht="19.5" thickBot="1">
      <c r="A101" s="20">
        <v>50</v>
      </c>
      <c r="B101" s="21" t="s">
        <v>181</v>
      </c>
      <c r="C101" s="22" t="s">
        <v>144</v>
      </c>
      <c r="D101" s="25" t="s">
        <v>52</v>
      </c>
      <c r="E101" s="25"/>
      <c r="F101" s="25"/>
      <c r="G101" s="25"/>
      <c r="H101" s="29">
        <v>11.55</v>
      </c>
      <c r="I101" s="29">
        <v>8.9700000000000006</v>
      </c>
      <c r="J101" s="29">
        <v>13.58</v>
      </c>
      <c r="K101" s="29">
        <v>15.08</v>
      </c>
      <c r="L101" s="29"/>
      <c r="M101" s="29"/>
      <c r="N101" s="29"/>
      <c r="O101" s="27" t="s">
        <v>184</v>
      </c>
      <c r="P101" s="22"/>
    </row>
    <row r="102" spans="1:176" ht="19.5" thickBot="1">
      <c r="A102" s="10">
        <v>51</v>
      </c>
      <c r="B102" s="11" t="s">
        <v>181</v>
      </c>
      <c r="C102" s="2" t="s">
        <v>145</v>
      </c>
      <c r="D102" s="24" t="s">
        <v>40</v>
      </c>
      <c r="E102" s="24"/>
      <c r="F102" s="24"/>
      <c r="G102" s="24"/>
      <c r="H102" s="6">
        <v>25031</v>
      </c>
      <c r="I102" s="6">
        <v>24445</v>
      </c>
      <c r="J102" s="6">
        <v>19450</v>
      </c>
      <c r="K102" s="6">
        <v>21656</v>
      </c>
      <c r="L102" s="6">
        <v>19207</v>
      </c>
      <c r="M102" s="6"/>
      <c r="N102" s="6"/>
      <c r="O102" s="26" t="s">
        <v>46</v>
      </c>
      <c r="P102" s="2"/>
    </row>
    <row r="103" spans="1:176" ht="19.5" thickBot="1">
      <c r="A103" s="20">
        <v>52</v>
      </c>
      <c r="B103" s="21" t="s">
        <v>181</v>
      </c>
      <c r="C103" s="22" t="s">
        <v>146</v>
      </c>
      <c r="D103" s="25" t="s">
        <v>40</v>
      </c>
      <c r="E103" s="25"/>
      <c r="F103" s="25"/>
      <c r="G103" s="25"/>
      <c r="H103" s="23">
        <v>22995</v>
      </c>
      <c r="I103" s="23">
        <v>23016</v>
      </c>
      <c r="J103" s="23">
        <v>18909</v>
      </c>
      <c r="K103" s="23">
        <v>22358</v>
      </c>
      <c r="L103" s="23">
        <v>18918</v>
      </c>
      <c r="M103" s="23"/>
      <c r="N103" s="23"/>
      <c r="O103" s="27" t="s">
        <v>46</v>
      </c>
      <c r="P103" s="22"/>
    </row>
    <row r="104" spans="1:176" ht="19.5" thickBot="1">
      <c r="A104" s="10">
        <v>53</v>
      </c>
      <c r="B104" s="11" t="s">
        <v>181</v>
      </c>
      <c r="C104" s="2" t="s">
        <v>147</v>
      </c>
      <c r="D104" s="24" t="s">
        <v>148</v>
      </c>
      <c r="E104" s="24"/>
      <c r="F104" s="24"/>
      <c r="G104" s="24"/>
      <c r="H104" s="6">
        <v>9834</v>
      </c>
      <c r="I104" s="6">
        <v>10291</v>
      </c>
      <c r="J104" s="6">
        <v>12156</v>
      </c>
      <c r="K104" s="6">
        <v>15868</v>
      </c>
      <c r="L104" s="6">
        <v>12292</v>
      </c>
      <c r="M104" s="6"/>
      <c r="N104" s="6"/>
      <c r="O104" s="26" t="s">
        <v>46</v>
      </c>
      <c r="P104" s="2"/>
    </row>
    <row r="105" spans="1:176" ht="19.5" thickBot="1">
      <c r="A105" s="20">
        <v>1</v>
      </c>
      <c r="B105" s="21" t="s">
        <v>149</v>
      </c>
      <c r="C105" s="22" t="s">
        <v>150</v>
      </c>
      <c r="D105" s="25" t="s">
        <v>34</v>
      </c>
      <c r="E105" s="25"/>
      <c r="F105" s="25"/>
      <c r="G105" s="25"/>
      <c r="H105" s="23">
        <v>576</v>
      </c>
      <c r="I105" s="23">
        <v>576</v>
      </c>
      <c r="J105" s="23">
        <v>697</v>
      </c>
      <c r="K105" s="23">
        <v>697</v>
      </c>
      <c r="L105" s="23">
        <v>76</v>
      </c>
      <c r="M105" s="23"/>
      <c r="N105" s="23"/>
      <c r="O105" s="27" t="s">
        <v>169</v>
      </c>
      <c r="P105" s="22"/>
    </row>
    <row r="106" spans="1:176" ht="19.5" thickBot="1">
      <c r="A106" s="10">
        <v>2</v>
      </c>
      <c r="B106" s="11" t="s">
        <v>149</v>
      </c>
      <c r="C106" s="2" t="s">
        <v>151</v>
      </c>
      <c r="D106" s="24" t="s">
        <v>164</v>
      </c>
      <c r="E106" s="24"/>
      <c r="F106" s="24"/>
      <c r="G106" s="24"/>
      <c r="H106" s="6">
        <v>492.15</v>
      </c>
      <c r="I106" s="6">
        <v>431.86</v>
      </c>
      <c r="J106" s="6">
        <v>1295.4100000000001</v>
      </c>
      <c r="K106" s="6">
        <v>782.96</v>
      </c>
      <c r="L106" s="6">
        <v>876</v>
      </c>
      <c r="M106" s="6"/>
      <c r="N106" s="6"/>
      <c r="O106" s="26" t="s">
        <v>169</v>
      </c>
      <c r="P106" s="2"/>
    </row>
    <row r="107" spans="1:176" ht="19.5" thickBot="1">
      <c r="A107" s="20">
        <v>3</v>
      </c>
      <c r="B107" s="21" t="s">
        <v>149</v>
      </c>
      <c r="C107" s="22" t="s">
        <v>152</v>
      </c>
      <c r="D107" s="25" t="s">
        <v>12</v>
      </c>
      <c r="E107" s="25"/>
      <c r="F107" s="25"/>
      <c r="G107" s="25"/>
      <c r="H107" s="23">
        <v>587472</v>
      </c>
      <c r="I107" s="23">
        <v>573652</v>
      </c>
      <c r="J107" s="23">
        <v>598766</v>
      </c>
      <c r="K107" s="23">
        <v>721705</v>
      </c>
      <c r="L107" s="23">
        <v>614934</v>
      </c>
      <c r="M107" s="23"/>
      <c r="N107" s="23"/>
      <c r="O107" s="27" t="s">
        <v>188</v>
      </c>
      <c r="P107" s="22"/>
    </row>
    <row r="108" spans="1:176" ht="19.5" thickBot="1">
      <c r="A108" s="10">
        <v>4</v>
      </c>
      <c r="B108" s="11" t="s">
        <v>149</v>
      </c>
      <c r="C108" s="2" t="s">
        <v>153</v>
      </c>
      <c r="D108" s="24" t="s">
        <v>165</v>
      </c>
      <c r="E108" s="24"/>
      <c r="F108" s="24"/>
      <c r="G108" s="24"/>
      <c r="H108" s="6">
        <v>2294</v>
      </c>
      <c r="I108" s="6">
        <v>2458</v>
      </c>
      <c r="J108" s="6">
        <v>2457</v>
      </c>
      <c r="K108" s="6">
        <v>2458</v>
      </c>
      <c r="L108" s="6">
        <f>468375/365</f>
        <v>1283.2191780821918</v>
      </c>
      <c r="M108" s="6"/>
      <c r="N108" s="6"/>
      <c r="O108" s="26" t="s">
        <v>171</v>
      </c>
      <c r="P108" s="2" t="s">
        <v>191</v>
      </c>
    </row>
    <row r="109" spans="1:176" ht="19.5" thickBot="1">
      <c r="A109" s="20">
        <v>5</v>
      </c>
      <c r="B109" s="21" t="s">
        <v>149</v>
      </c>
      <c r="C109" s="22" t="s">
        <v>154</v>
      </c>
      <c r="D109" s="25" t="s">
        <v>12</v>
      </c>
      <c r="E109" s="25"/>
      <c r="F109" s="25"/>
      <c r="G109" s="25"/>
      <c r="H109" s="29">
        <v>1929491.88</v>
      </c>
      <c r="I109" s="29">
        <v>1938927.78</v>
      </c>
      <c r="J109" s="29">
        <v>1958504.61</v>
      </c>
      <c r="K109" s="29">
        <v>1988600.95</v>
      </c>
      <c r="L109" s="29">
        <v>1995327.44</v>
      </c>
      <c r="M109" s="29"/>
      <c r="N109" s="29"/>
      <c r="O109" s="27" t="s">
        <v>171</v>
      </c>
      <c r="P109" s="22"/>
      <c r="Q109" s="37"/>
      <c r="R109" s="37"/>
      <c r="S109" s="37"/>
    </row>
    <row r="110" spans="1:176" ht="19.5" thickBot="1">
      <c r="A110" s="10">
        <v>6</v>
      </c>
      <c r="B110" s="11" t="s">
        <v>149</v>
      </c>
      <c r="C110" s="2" t="s">
        <v>155</v>
      </c>
      <c r="D110" s="24" t="s">
        <v>52</v>
      </c>
      <c r="E110" s="24"/>
      <c r="F110" s="24"/>
      <c r="G110" s="24"/>
      <c r="H110" s="15">
        <v>14.89</v>
      </c>
      <c r="I110" s="15">
        <v>14.96</v>
      </c>
      <c r="J110" s="15">
        <v>15.1</v>
      </c>
      <c r="K110" s="15">
        <v>15.34</v>
      </c>
      <c r="L110" s="15">
        <v>15.58</v>
      </c>
      <c r="M110" s="15"/>
      <c r="N110" s="15"/>
      <c r="O110" s="26" t="s">
        <v>171</v>
      </c>
      <c r="P110" s="2"/>
    </row>
    <row r="111" spans="1:176" ht="19.5" thickBot="1">
      <c r="A111" s="20">
        <v>7</v>
      </c>
      <c r="B111" s="21" t="s">
        <v>149</v>
      </c>
      <c r="C111" s="22" t="s">
        <v>156</v>
      </c>
      <c r="D111" s="25" t="s">
        <v>166</v>
      </c>
      <c r="E111" s="25"/>
      <c r="F111" s="25"/>
      <c r="G111" s="25"/>
      <c r="H111" s="28" t="s">
        <v>168</v>
      </c>
      <c r="I111" s="28">
        <v>1222.5999999999999</v>
      </c>
      <c r="J111" s="28">
        <v>1826.5</v>
      </c>
      <c r="K111" s="28">
        <v>1021.7</v>
      </c>
      <c r="L111" s="28">
        <v>650.1</v>
      </c>
      <c r="M111" s="28"/>
      <c r="N111" s="28"/>
      <c r="O111" s="27" t="s">
        <v>172</v>
      </c>
      <c r="P111" s="22"/>
    </row>
    <row r="112" spans="1:176" s="13" customFormat="1" ht="38.25" thickBot="1">
      <c r="A112" s="10">
        <v>8</v>
      </c>
      <c r="B112" s="11" t="s">
        <v>149</v>
      </c>
      <c r="C112" s="2" t="s">
        <v>157</v>
      </c>
      <c r="D112" s="24" t="s">
        <v>164</v>
      </c>
      <c r="E112" s="24"/>
      <c r="F112" s="24"/>
      <c r="G112" s="24"/>
      <c r="H112" s="6">
        <v>146240</v>
      </c>
      <c r="I112" s="6">
        <v>38353099</v>
      </c>
      <c r="J112" s="6">
        <v>145840</v>
      </c>
      <c r="K112" s="6">
        <v>4213340</v>
      </c>
      <c r="L112" s="6">
        <v>4470351</v>
      </c>
      <c r="M112" s="6"/>
      <c r="N112" s="6"/>
      <c r="O112" s="30" t="s">
        <v>173</v>
      </c>
      <c r="P112" s="2"/>
    </row>
    <row r="113" spans="1:18" s="8" customFormat="1" ht="38.25" thickBot="1">
      <c r="A113" s="20">
        <v>9</v>
      </c>
      <c r="B113" s="21" t="s">
        <v>149</v>
      </c>
      <c r="C113" s="22" t="s">
        <v>158</v>
      </c>
      <c r="D113" s="25" t="s">
        <v>164</v>
      </c>
      <c r="E113" s="25"/>
      <c r="F113" s="25"/>
      <c r="G113" s="25"/>
      <c r="H113" s="23">
        <v>37098197</v>
      </c>
      <c r="I113" s="23">
        <v>1713488</v>
      </c>
      <c r="J113" s="23">
        <v>41069953</v>
      </c>
      <c r="K113" s="23">
        <v>3965514</v>
      </c>
      <c r="L113" s="23">
        <v>4242489</v>
      </c>
      <c r="M113" s="23"/>
      <c r="N113" s="23"/>
      <c r="O113" s="31" t="s">
        <v>173</v>
      </c>
      <c r="P113" s="22"/>
    </row>
    <row r="114" spans="1:18" s="13" customFormat="1" ht="38.25" thickBot="1">
      <c r="A114" s="10">
        <v>10</v>
      </c>
      <c r="B114" s="11" t="s">
        <v>149</v>
      </c>
      <c r="C114" s="2" t="s">
        <v>159</v>
      </c>
      <c r="D114" s="24" t="s">
        <v>164</v>
      </c>
      <c r="E114" s="24"/>
      <c r="F114" s="24"/>
      <c r="G114" s="24"/>
      <c r="H114" s="6">
        <v>29942998</v>
      </c>
      <c r="I114" s="6">
        <v>31198425</v>
      </c>
      <c r="J114" s="6">
        <v>31907635</v>
      </c>
      <c r="K114" s="6">
        <v>2775984</v>
      </c>
      <c r="L114" s="6">
        <v>2853897</v>
      </c>
      <c r="M114" s="6"/>
      <c r="N114" s="6"/>
      <c r="O114" s="30" t="s">
        <v>173</v>
      </c>
      <c r="P114" s="2"/>
    </row>
    <row r="115" spans="1:18" ht="19.5" thickBot="1">
      <c r="A115" s="20">
        <v>11</v>
      </c>
      <c r="B115" s="21" t="s">
        <v>149</v>
      </c>
      <c r="C115" s="22" t="s">
        <v>160</v>
      </c>
      <c r="D115" s="25" t="s">
        <v>52</v>
      </c>
      <c r="E115" s="25"/>
      <c r="F115" s="25"/>
      <c r="G115" s="25"/>
      <c r="H115" s="28">
        <v>72</v>
      </c>
      <c r="I115" s="28">
        <v>57</v>
      </c>
      <c r="J115" s="28">
        <v>78</v>
      </c>
      <c r="K115" s="28">
        <v>68</v>
      </c>
      <c r="L115" s="28">
        <v>63</v>
      </c>
      <c r="M115" s="28"/>
      <c r="N115" s="28"/>
      <c r="O115" s="27" t="s">
        <v>170</v>
      </c>
      <c r="P115" s="22"/>
    </row>
    <row r="116" spans="1:18" ht="19.5" thickBot="1">
      <c r="A116" s="10">
        <v>12</v>
      </c>
      <c r="B116" s="11" t="s">
        <v>149</v>
      </c>
      <c r="C116" s="2" t="s">
        <v>161</v>
      </c>
      <c r="D116" s="24" t="s">
        <v>167</v>
      </c>
      <c r="E116" s="24"/>
      <c r="F116" s="24"/>
      <c r="G116" s="24"/>
      <c r="H116" s="6" t="s">
        <v>133</v>
      </c>
      <c r="I116" s="6" t="s">
        <v>133</v>
      </c>
      <c r="J116" s="6">
        <v>56</v>
      </c>
      <c r="K116" s="6">
        <v>72</v>
      </c>
      <c r="L116" s="6">
        <v>23</v>
      </c>
      <c r="M116" s="6"/>
      <c r="N116" s="6"/>
      <c r="O116" s="26" t="s">
        <v>170</v>
      </c>
      <c r="P116" s="2"/>
    </row>
    <row r="117" spans="1:18" ht="19.5" thickBot="1">
      <c r="A117" s="20">
        <v>13</v>
      </c>
      <c r="B117" s="21" t="s">
        <v>149</v>
      </c>
      <c r="C117" s="22" t="s">
        <v>162</v>
      </c>
      <c r="D117" s="25" t="s">
        <v>38</v>
      </c>
      <c r="E117" s="25"/>
      <c r="F117" s="25"/>
      <c r="G117" s="25"/>
      <c r="H117" s="23">
        <v>927869</v>
      </c>
      <c r="I117" s="23">
        <v>950359</v>
      </c>
      <c r="J117" s="23">
        <v>103778</v>
      </c>
      <c r="K117" s="23"/>
      <c r="L117" s="23"/>
      <c r="M117" s="23"/>
      <c r="N117" s="23"/>
      <c r="O117" s="27" t="s">
        <v>174</v>
      </c>
      <c r="P117" s="22"/>
    </row>
    <row r="118" spans="1:18" ht="19.5" thickBot="1">
      <c r="A118" s="10">
        <v>14</v>
      </c>
      <c r="B118" s="11" t="s">
        <v>149</v>
      </c>
      <c r="C118" s="2" t="s">
        <v>163</v>
      </c>
      <c r="D118" s="24" t="s">
        <v>30</v>
      </c>
      <c r="E118" s="24"/>
      <c r="F118" s="24"/>
      <c r="G118" s="24"/>
      <c r="H118" s="6">
        <v>478259930</v>
      </c>
      <c r="I118" s="6">
        <v>254914995</v>
      </c>
      <c r="J118" s="6">
        <v>153506708</v>
      </c>
      <c r="K118" s="6"/>
      <c r="L118" s="6"/>
      <c r="M118" s="6"/>
      <c r="N118" s="6"/>
      <c r="O118" s="26" t="s">
        <v>174</v>
      </c>
      <c r="P118" s="2"/>
    </row>
    <row r="119" spans="1:18">
      <c r="J119" s="17"/>
      <c r="K119" s="18"/>
      <c r="L119" s="39"/>
      <c r="M119" s="39"/>
      <c r="N119" s="39"/>
    </row>
    <row r="120" spans="1:18" ht="21">
      <c r="H120" s="41"/>
      <c r="J120" s="16"/>
      <c r="K120" s="16"/>
      <c r="L120" s="16"/>
      <c r="M120" s="16"/>
      <c r="N120" s="16"/>
      <c r="Q120" s="42" t="s">
        <v>193</v>
      </c>
      <c r="R120" s="42" t="s">
        <v>194</v>
      </c>
    </row>
    <row r="121" spans="1:18" ht="21">
      <c r="Q121" s="43" t="e">
        <f>COUNTIF(#REF!,#REF!)</f>
        <v>#REF!</v>
      </c>
      <c r="R121" s="44" t="e">
        <f>Q121/$Q$124</f>
        <v>#REF!</v>
      </c>
    </row>
    <row r="122" spans="1:18" ht="21">
      <c r="Q122" s="43" t="e">
        <f>COUNTIF(#REF!,#REF!)</f>
        <v>#REF!</v>
      </c>
      <c r="R122" s="44" t="e">
        <f t="shared" ref="R122:R124" si="0">Q122/$Q$124</f>
        <v>#REF!</v>
      </c>
    </row>
    <row r="123" spans="1:18" ht="21">
      <c r="Q123" s="43" t="e">
        <f>COUNTIF(#REF!,#REF!)</f>
        <v>#REF!</v>
      </c>
      <c r="R123" s="44" t="e">
        <f t="shared" si="0"/>
        <v>#REF!</v>
      </c>
    </row>
    <row r="124" spans="1:18" ht="21">
      <c r="Q124" s="45" t="e">
        <f>SUM(Q121:Q123)</f>
        <v>#REF!</v>
      </c>
      <c r="R124" s="44" t="e">
        <f t="shared" si="0"/>
        <v>#REF!</v>
      </c>
    </row>
    <row r="125" spans="1:18">
      <c r="C125" s="4" t="s">
        <v>192</v>
      </c>
    </row>
    <row r="126" spans="1:18" ht="21">
      <c r="Q126" s="42" t="s">
        <v>193</v>
      </c>
      <c r="R126" s="42" t="s">
        <v>194</v>
      </c>
    </row>
    <row r="127" spans="1:18" ht="21">
      <c r="Q127" s="43" t="e">
        <f>COUNTIF(#REF!,#REF!)</f>
        <v>#REF!</v>
      </c>
      <c r="R127" s="44" t="e">
        <f>Q127/$Q$130</f>
        <v>#REF!</v>
      </c>
    </row>
    <row r="128" spans="1:18" ht="21">
      <c r="Q128" s="43" t="e">
        <f>COUNTIF(#REF!,#REF!)</f>
        <v>#REF!</v>
      </c>
      <c r="R128" s="44" t="e">
        <f t="shared" ref="R128:R130" si="1">Q128/$Q$130</f>
        <v>#REF!</v>
      </c>
    </row>
    <row r="129" spans="17:18" ht="21">
      <c r="Q129" s="43" t="e">
        <f>COUNTIF(#REF!,#REF!)</f>
        <v>#REF!</v>
      </c>
      <c r="R129" s="44" t="e">
        <f t="shared" si="1"/>
        <v>#REF!</v>
      </c>
    </row>
    <row r="130" spans="17:18" ht="21">
      <c r="Q130" s="45" t="e">
        <f>SUM(Q127:Q129)</f>
        <v>#REF!</v>
      </c>
      <c r="R130" s="44" t="e">
        <f t="shared" si="1"/>
        <v>#REF!</v>
      </c>
    </row>
    <row r="132" spans="17:18" ht="21">
      <c r="Q132" s="42" t="s">
        <v>193</v>
      </c>
      <c r="R132" s="42" t="s">
        <v>194</v>
      </c>
    </row>
    <row r="133" spans="17:18" ht="21">
      <c r="Q133" s="43" t="e">
        <f>COUNTIF(#REF!,#REF!)</f>
        <v>#REF!</v>
      </c>
      <c r="R133" s="44" t="e">
        <f>Q133/$Q$136</f>
        <v>#REF!</v>
      </c>
    </row>
    <row r="134" spans="17:18" ht="21">
      <c r="Q134" s="43" t="e">
        <f>COUNTIF(#REF!,#REF!)</f>
        <v>#REF!</v>
      </c>
      <c r="R134" s="44" t="e">
        <f t="shared" ref="R134:R136" si="2">Q134/$Q$136</f>
        <v>#REF!</v>
      </c>
    </row>
    <row r="135" spans="17:18" ht="21">
      <c r="Q135" s="43" t="e">
        <f>COUNTIF(#REF!,#REF!)</f>
        <v>#REF!</v>
      </c>
      <c r="R135" s="44" t="e">
        <f t="shared" si="2"/>
        <v>#REF!</v>
      </c>
    </row>
    <row r="136" spans="17:18" ht="21">
      <c r="Q136" s="45" t="e">
        <f>SUM(Q133:Q135)</f>
        <v>#REF!</v>
      </c>
      <c r="R136" s="44" t="e">
        <f t="shared" si="2"/>
        <v>#REF!</v>
      </c>
    </row>
    <row r="138" spans="17:18" ht="21">
      <c r="Q138" s="42" t="s">
        <v>193</v>
      </c>
      <c r="R138" s="42" t="s">
        <v>194</v>
      </c>
    </row>
    <row r="139" spans="17:18" ht="21">
      <c r="Q139" s="43" t="e">
        <f>SUM(Q121,Q127,Q133)</f>
        <v>#REF!</v>
      </c>
      <c r="R139" s="44" t="e">
        <f>Q139/$Q$142</f>
        <v>#REF!</v>
      </c>
    </row>
    <row r="140" spans="17:18" ht="21">
      <c r="Q140" s="43" t="e">
        <f>SUM(Q122,Q128,Q134)</f>
        <v>#REF!</v>
      </c>
      <c r="R140" s="44" t="e">
        <f t="shared" ref="R140:R142" si="3">Q140/$Q$142</f>
        <v>#REF!</v>
      </c>
    </row>
    <row r="141" spans="17:18" ht="21">
      <c r="Q141" s="43" t="e">
        <f>SUM(Q123,Q129,Q135)</f>
        <v>#REF!</v>
      </c>
      <c r="R141" s="44" t="e">
        <f t="shared" si="3"/>
        <v>#REF!</v>
      </c>
    </row>
    <row r="142" spans="17:18" ht="21">
      <c r="Q142" s="45" t="e">
        <f>SUM(Q139:Q141)</f>
        <v>#REF!</v>
      </c>
      <c r="R142" s="44" t="e">
        <f t="shared" si="3"/>
        <v>#REF!</v>
      </c>
    </row>
  </sheetData>
  <mergeCells count="7">
    <mergeCell ref="E2:N2"/>
    <mergeCell ref="O2:O3"/>
    <mergeCell ref="P2:P3"/>
    <mergeCell ref="B2:B3"/>
    <mergeCell ref="A2:A3"/>
    <mergeCell ref="C2:C3"/>
    <mergeCell ref="D2:D3"/>
  </mergeCells>
  <conditionalFormatting sqref="Q121:R124">
    <cfRule type="dataBar" priority="5">
      <dataBar>
        <cfvo type="min" val="0"/>
        <cfvo type="max" val="0"/>
        <color rgb="FF638EC6"/>
      </dataBar>
    </cfRule>
  </conditionalFormatting>
  <conditionalFormatting sqref="Q127:R130">
    <cfRule type="dataBar" priority="6">
      <dataBar>
        <cfvo type="min" val="0"/>
        <cfvo type="max" val="0"/>
        <color rgb="FF638EC6"/>
      </dataBar>
    </cfRule>
  </conditionalFormatting>
  <conditionalFormatting sqref="Q133:R136">
    <cfRule type="dataBar" priority="7">
      <dataBar>
        <cfvo type="min" val="0"/>
        <cfvo type="max" val="0"/>
        <color rgb="FF638EC6"/>
      </dataBar>
    </cfRule>
  </conditionalFormatting>
  <conditionalFormatting sqref="Q139:R142">
    <cfRule type="dataBar" priority="8">
      <dataBar>
        <cfvo type="min" val="0"/>
        <cfvo type="max" val="0"/>
        <color rgb="FF638EC6"/>
      </dataBar>
    </cfRule>
  </conditionalFormatting>
  <pageMargins left="0.23622047244094491" right="0.23622047244094491" top="0.74803149606299213" bottom="0.74803149606299213" header="0.31496062992125984" footer="0.31496062992125984"/>
  <pageSetup paperSize="9" scale="6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H118"/>
  <sheetViews>
    <sheetView zoomScale="80" zoomScaleNormal="80" workbookViewId="0">
      <selection activeCell="D41" sqref="D41"/>
    </sheetView>
  </sheetViews>
  <sheetFormatPr defaultRowHeight="14.25"/>
  <cols>
    <col min="1" max="1" width="28.25" customWidth="1"/>
    <col min="2" max="2" width="27.5" bestFit="1" customWidth="1"/>
    <col min="4" max="4" width="39.375" customWidth="1"/>
    <col min="5" max="5" width="30.125" bestFit="1" customWidth="1"/>
    <col min="7" max="7" width="16.5" customWidth="1"/>
    <col min="8" max="8" width="17.5" customWidth="1"/>
  </cols>
  <sheetData>
    <row r="1" spans="1:8">
      <c r="A1" s="57" t="s">
        <v>197</v>
      </c>
      <c r="B1" s="61" t="s">
        <v>199</v>
      </c>
      <c r="D1" s="57" t="s">
        <v>197</v>
      </c>
      <c r="E1" s="61" t="s">
        <v>200</v>
      </c>
      <c r="G1" s="57" t="s">
        <v>197</v>
      </c>
      <c r="H1" s="61" t="s">
        <v>201</v>
      </c>
    </row>
    <row r="2" spans="1:8">
      <c r="A2" s="58" t="s">
        <v>149</v>
      </c>
      <c r="B2" s="60">
        <v>14</v>
      </c>
      <c r="D2" s="58" t="s">
        <v>5</v>
      </c>
      <c r="E2" s="60">
        <v>5</v>
      </c>
      <c r="G2" s="58" t="s">
        <v>133</v>
      </c>
      <c r="H2" s="60">
        <v>2</v>
      </c>
    </row>
    <row r="3" spans="1:8">
      <c r="A3" s="59" t="s">
        <v>157</v>
      </c>
      <c r="B3" s="60">
        <v>1</v>
      </c>
      <c r="D3" s="58" t="s">
        <v>103</v>
      </c>
      <c r="E3" s="60">
        <v>7</v>
      </c>
      <c r="G3" s="58" t="s">
        <v>66</v>
      </c>
      <c r="H3" s="60">
        <v>1</v>
      </c>
    </row>
    <row r="4" spans="1:8">
      <c r="A4" s="59" t="s">
        <v>162</v>
      </c>
      <c r="B4" s="60">
        <v>1</v>
      </c>
      <c r="D4" s="58" t="s">
        <v>173</v>
      </c>
      <c r="E4" s="60">
        <v>3</v>
      </c>
      <c r="G4" s="58" t="s">
        <v>22</v>
      </c>
      <c r="H4" s="60">
        <v>3</v>
      </c>
    </row>
    <row r="5" spans="1:8">
      <c r="A5" s="59" t="s">
        <v>150</v>
      </c>
      <c r="B5" s="60">
        <v>1</v>
      </c>
      <c r="D5" s="58" t="s">
        <v>41</v>
      </c>
      <c r="E5" s="60">
        <v>2</v>
      </c>
      <c r="G5" s="58" t="s">
        <v>148</v>
      </c>
      <c r="H5" s="60">
        <v>1</v>
      </c>
    </row>
    <row r="6" spans="1:8">
      <c r="A6" s="59" t="s">
        <v>160</v>
      </c>
      <c r="B6" s="60">
        <v>1</v>
      </c>
      <c r="D6" s="58" t="s">
        <v>188</v>
      </c>
      <c r="E6" s="60">
        <v>1</v>
      </c>
      <c r="G6" s="58" t="s">
        <v>38</v>
      </c>
      <c r="H6" s="60">
        <v>23</v>
      </c>
    </row>
    <row r="7" spans="1:8">
      <c r="A7" s="59" t="s">
        <v>161</v>
      </c>
      <c r="B7" s="60">
        <v>1</v>
      </c>
      <c r="D7" s="58" t="s">
        <v>46</v>
      </c>
      <c r="E7" s="60">
        <v>7</v>
      </c>
      <c r="G7" s="58" t="s">
        <v>99</v>
      </c>
      <c r="H7" s="60">
        <v>1</v>
      </c>
    </row>
    <row r="8" spans="1:8">
      <c r="A8" s="59" t="s">
        <v>158</v>
      </c>
      <c r="B8" s="60">
        <v>1</v>
      </c>
      <c r="D8" s="58" t="s">
        <v>105</v>
      </c>
      <c r="E8" s="60">
        <v>2</v>
      </c>
      <c r="G8" s="58" t="s">
        <v>45</v>
      </c>
      <c r="H8" s="60">
        <v>1</v>
      </c>
    </row>
    <row r="9" spans="1:8">
      <c r="A9" s="59" t="s">
        <v>153</v>
      </c>
      <c r="B9" s="60">
        <v>1</v>
      </c>
      <c r="D9" s="58" t="s">
        <v>32</v>
      </c>
      <c r="E9" s="60">
        <v>1</v>
      </c>
      <c r="G9" s="58" t="s">
        <v>25</v>
      </c>
      <c r="H9" s="60">
        <v>2</v>
      </c>
    </row>
    <row r="10" spans="1:8">
      <c r="A10" s="59" t="s">
        <v>151</v>
      </c>
      <c r="B10" s="60">
        <v>1</v>
      </c>
      <c r="D10" s="58" t="s">
        <v>69</v>
      </c>
      <c r="E10" s="60">
        <v>2</v>
      </c>
      <c r="G10" s="58" t="s">
        <v>128</v>
      </c>
      <c r="H10" s="60">
        <v>5</v>
      </c>
    </row>
    <row r="11" spans="1:8">
      <c r="A11" s="59" t="s">
        <v>159</v>
      </c>
      <c r="B11" s="60">
        <v>1</v>
      </c>
      <c r="D11" s="58" t="s">
        <v>56</v>
      </c>
      <c r="E11" s="60">
        <v>2</v>
      </c>
      <c r="G11" s="58" t="s">
        <v>19</v>
      </c>
      <c r="H11" s="60">
        <v>2</v>
      </c>
    </row>
    <row r="12" spans="1:8">
      <c r="A12" s="59" t="s">
        <v>156</v>
      </c>
      <c r="B12" s="60">
        <v>1</v>
      </c>
      <c r="D12" s="58" t="s">
        <v>172</v>
      </c>
      <c r="E12" s="60">
        <v>1</v>
      </c>
      <c r="G12" s="58" t="s">
        <v>165</v>
      </c>
      <c r="H12" s="60">
        <v>1</v>
      </c>
    </row>
    <row r="13" spans="1:8">
      <c r="A13" s="59" t="s">
        <v>154</v>
      </c>
      <c r="B13" s="60">
        <v>1</v>
      </c>
      <c r="D13" s="58" t="s">
        <v>112</v>
      </c>
      <c r="E13" s="60">
        <v>2</v>
      </c>
      <c r="G13" s="58" t="s">
        <v>127</v>
      </c>
      <c r="H13" s="60">
        <v>1</v>
      </c>
    </row>
    <row r="14" spans="1:8">
      <c r="A14" s="59" t="s">
        <v>155</v>
      </c>
      <c r="B14" s="60">
        <v>1</v>
      </c>
      <c r="D14" s="58" t="s">
        <v>184</v>
      </c>
      <c r="E14" s="60">
        <v>1</v>
      </c>
      <c r="G14" s="58" t="s">
        <v>101</v>
      </c>
      <c r="H14" s="60">
        <v>2</v>
      </c>
    </row>
    <row r="15" spans="1:8">
      <c r="A15" s="59" t="s">
        <v>152</v>
      </c>
      <c r="B15" s="60">
        <v>1</v>
      </c>
      <c r="D15" s="58" t="s">
        <v>169</v>
      </c>
      <c r="E15" s="60">
        <v>2</v>
      </c>
      <c r="G15" s="58" t="s">
        <v>30</v>
      </c>
      <c r="H15" s="60">
        <v>11</v>
      </c>
    </row>
    <row r="16" spans="1:8">
      <c r="A16" s="59" t="s">
        <v>163</v>
      </c>
      <c r="B16" s="60">
        <v>1</v>
      </c>
      <c r="D16" s="58" t="s">
        <v>171</v>
      </c>
      <c r="E16" s="60">
        <v>3</v>
      </c>
      <c r="G16" s="58" t="s">
        <v>7</v>
      </c>
      <c r="H16" s="60">
        <v>1</v>
      </c>
    </row>
    <row r="17" spans="1:8">
      <c r="A17" s="58" t="s">
        <v>180</v>
      </c>
      <c r="B17" s="60">
        <v>48</v>
      </c>
      <c r="D17" s="58" t="s">
        <v>67</v>
      </c>
      <c r="E17" s="60">
        <v>4</v>
      </c>
      <c r="G17" s="58" t="s">
        <v>102</v>
      </c>
      <c r="H17" s="60">
        <v>1</v>
      </c>
    </row>
    <row r="18" spans="1:8">
      <c r="A18" s="59" t="s">
        <v>60</v>
      </c>
      <c r="B18" s="60">
        <v>1</v>
      </c>
      <c r="D18" s="58" t="s">
        <v>130</v>
      </c>
      <c r="E18" s="60">
        <v>3</v>
      </c>
      <c r="G18" s="58" t="s">
        <v>80</v>
      </c>
      <c r="H18" s="60">
        <v>2</v>
      </c>
    </row>
    <row r="19" spans="1:8">
      <c r="A19" s="59" t="s">
        <v>63</v>
      </c>
      <c r="B19" s="60">
        <v>1</v>
      </c>
      <c r="D19" s="58" t="s">
        <v>26</v>
      </c>
      <c r="E19" s="60">
        <v>4</v>
      </c>
      <c r="G19" s="58" t="s">
        <v>166</v>
      </c>
      <c r="H19" s="60">
        <v>1</v>
      </c>
    </row>
    <row r="20" spans="1:8">
      <c r="A20" s="59" t="s">
        <v>31</v>
      </c>
      <c r="B20" s="60">
        <v>1</v>
      </c>
      <c r="D20" s="58" t="s">
        <v>174</v>
      </c>
      <c r="E20" s="60">
        <v>2</v>
      </c>
      <c r="G20" s="58" t="s">
        <v>52</v>
      </c>
      <c r="H20" s="60">
        <v>16</v>
      </c>
    </row>
    <row r="21" spans="1:8">
      <c r="A21" s="59" t="s">
        <v>42</v>
      </c>
      <c r="B21" s="60">
        <v>1</v>
      </c>
      <c r="D21" s="58" t="s">
        <v>129</v>
      </c>
      <c r="E21" s="60">
        <v>2</v>
      </c>
      <c r="G21" s="58" t="s">
        <v>40</v>
      </c>
      <c r="H21" s="60">
        <v>6</v>
      </c>
    </row>
    <row r="22" spans="1:8">
      <c r="A22" s="59" t="s">
        <v>37</v>
      </c>
      <c r="B22" s="60">
        <v>1</v>
      </c>
      <c r="D22" s="58" t="s">
        <v>134</v>
      </c>
      <c r="E22" s="60">
        <v>4</v>
      </c>
      <c r="G22" s="58" t="s">
        <v>126</v>
      </c>
      <c r="H22" s="60">
        <v>1</v>
      </c>
    </row>
    <row r="23" spans="1:8">
      <c r="A23" s="59" t="s">
        <v>48</v>
      </c>
      <c r="B23" s="60">
        <v>1</v>
      </c>
      <c r="D23" s="58" t="s">
        <v>53</v>
      </c>
      <c r="E23" s="60">
        <v>4</v>
      </c>
      <c r="G23" s="58" t="s">
        <v>12</v>
      </c>
      <c r="H23" s="60">
        <v>8</v>
      </c>
    </row>
    <row r="24" spans="1:8">
      <c r="A24" s="59" t="s">
        <v>47</v>
      </c>
      <c r="B24" s="60">
        <v>1</v>
      </c>
      <c r="D24" s="58" t="s">
        <v>186</v>
      </c>
      <c r="E24" s="60">
        <v>1</v>
      </c>
      <c r="G24" s="58" t="s">
        <v>164</v>
      </c>
      <c r="H24" s="60">
        <v>4</v>
      </c>
    </row>
    <row r="25" spans="1:8">
      <c r="A25" s="59" t="s">
        <v>24</v>
      </c>
      <c r="B25" s="60">
        <v>1</v>
      </c>
      <c r="D25" s="58" t="s">
        <v>13</v>
      </c>
      <c r="E25" s="60">
        <v>9</v>
      </c>
      <c r="G25" s="58" t="s">
        <v>43</v>
      </c>
      <c r="H25" s="60">
        <v>1</v>
      </c>
    </row>
    <row r="26" spans="1:8">
      <c r="A26" s="59" t="s">
        <v>36</v>
      </c>
      <c r="B26" s="60">
        <v>1</v>
      </c>
      <c r="D26" s="58" t="s">
        <v>182</v>
      </c>
      <c r="E26" s="60">
        <v>2</v>
      </c>
      <c r="G26" s="58" t="s">
        <v>4</v>
      </c>
      <c r="H26" s="60">
        <v>7</v>
      </c>
    </row>
    <row r="27" spans="1:8">
      <c r="A27" s="59" t="s">
        <v>78</v>
      </c>
      <c r="B27" s="60">
        <v>1</v>
      </c>
      <c r="D27" s="58" t="s">
        <v>107</v>
      </c>
      <c r="E27" s="60">
        <v>4</v>
      </c>
      <c r="G27" s="58" t="s">
        <v>55</v>
      </c>
      <c r="H27" s="60">
        <v>2</v>
      </c>
    </row>
    <row r="28" spans="1:8">
      <c r="A28" s="59" t="s">
        <v>61</v>
      </c>
      <c r="B28" s="60">
        <v>1</v>
      </c>
      <c r="D28" s="58" t="s">
        <v>183</v>
      </c>
      <c r="E28" s="60">
        <v>2</v>
      </c>
      <c r="G28" s="58" t="s">
        <v>65</v>
      </c>
      <c r="H28" s="60">
        <v>1</v>
      </c>
    </row>
    <row r="29" spans="1:8">
      <c r="A29" s="59" t="s">
        <v>58</v>
      </c>
      <c r="B29" s="60">
        <v>1</v>
      </c>
      <c r="D29" s="58" t="s">
        <v>59</v>
      </c>
      <c r="E29" s="60">
        <v>12</v>
      </c>
      <c r="G29" s="58" t="s">
        <v>167</v>
      </c>
      <c r="H29" s="60">
        <v>1</v>
      </c>
    </row>
    <row r="30" spans="1:8">
      <c r="A30" s="59" t="s">
        <v>39</v>
      </c>
      <c r="B30" s="60">
        <v>1</v>
      </c>
      <c r="D30" s="58" t="s">
        <v>82</v>
      </c>
      <c r="E30" s="60">
        <v>1</v>
      </c>
      <c r="G30" s="58" t="s">
        <v>100</v>
      </c>
      <c r="H30" s="60">
        <v>1</v>
      </c>
    </row>
    <row r="31" spans="1:8">
      <c r="A31" s="59" t="s">
        <v>54</v>
      </c>
      <c r="B31" s="60">
        <v>1</v>
      </c>
      <c r="D31" s="58" t="s">
        <v>81</v>
      </c>
      <c r="E31" s="60">
        <v>1</v>
      </c>
      <c r="G31" s="58" t="s">
        <v>34</v>
      </c>
      <c r="H31" s="60">
        <v>6</v>
      </c>
    </row>
    <row r="32" spans="1:8">
      <c r="A32" s="59" t="s">
        <v>57</v>
      </c>
      <c r="B32" s="60">
        <v>1</v>
      </c>
      <c r="D32" s="58" t="s">
        <v>72</v>
      </c>
      <c r="E32" s="60">
        <v>2</v>
      </c>
      <c r="G32" s="58" t="s">
        <v>198</v>
      </c>
      <c r="H32" s="60">
        <v>115</v>
      </c>
    </row>
    <row r="33" spans="1:5">
      <c r="A33" s="59" t="s">
        <v>33</v>
      </c>
      <c r="B33" s="60">
        <v>1</v>
      </c>
      <c r="D33" s="58" t="s">
        <v>104</v>
      </c>
      <c r="E33" s="60">
        <v>12</v>
      </c>
    </row>
    <row r="34" spans="1:5">
      <c r="A34" s="59" t="s">
        <v>73</v>
      </c>
      <c r="B34" s="60">
        <v>1</v>
      </c>
      <c r="D34" s="58" t="s">
        <v>170</v>
      </c>
      <c r="E34" s="60">
        <v>2</v>
      </c>
    </row>
    <row r="35" spans="1:5">
      <c r="A35" s="59" t="s">
        <v>71</v>
      </c>
      <c r="B35" s="60">
        <v>1</v>
      </c>
      <c r="D35" s="58" t="s">
        <v>35</v>
      </c>
      <c r="E35" s="60">
        <v>3</v>
      </c>
    </row>
    <row r="36" spans="1:5">
      <c r="A36" s="59" t="s">
        <v>44</v>
      </c>
      <c r="B36" s="60">
        <v>1</v>
      </c>
      <c r="D36" s="58" t="s">
        <v>198</v>
      </c>
      <c r="E36" s="60">
        <v>115</v>
      </c>
    </row>
    <row r="37" spans="1:5">
      <c r="A37" s="59" t="s">
        <v>50</v>
      </c>
      <c r="B37" s="60">
        <v>1</v>
      </c>
    </row>
    <row r="38" spans="1:5">
      <c r="A38" s="59" t="s">
        <v>79</v>
      </c>
      <c r="B38" s="60">
        <v>1</v>
      </c>
    </row>
    <row r="39" spans="1:5">
      <c r="A39" s="59" t="s">
        <v>11</v>
      </c>
      <c r="B39" s="60">
        <v>1</v>
      </c>
    </row>
    <row r="40" spans="1:5">
      <c r="A40" s="59" t="s">
        <v>27</v>
      </c>
      <c r="B40" s="60">
        <v>1</v>
      </c>
    </row>
    <row r="41" spans="1:5">
      <c r="A41" s="59" t="s">
        <v>14</v>
      </c>
      <c r="B41" s="60">
        <v>1</v>
      </c>
    </row>
    <row r="42" spans="1:5">
      <c r="A42" s="59" t="s">
        <v>15</v>
      </c>
      <c r="B42" s="60">
        <v>1</v>
      </c>
    </row>
    <row r="43" spans="1:5">
      <c r="A43" s="59" t="s">
        <v>16</v>
      </c>
      <c r="B43" s="60">
        <v>1</v>
      </c>
    </row>
    <row r="44" spans="1:5">
      <c r="A44" s="59" t="s">
        <v>17</v>
      </c>
      <c r="B44" s="60">
        <v>1</v>
      </c>
    </row>
    <row r="45" spans="1:5">
      <c r="A45" s="59" t="s">
        <v>28</v>
      </c>
      <c r="B45" s="60">
        <v>1</v>
      </c>
    </row>
    <row r="46" spans="1:5">
      <c r="A46" s="59" t="s">
        <v>68</v>
      </c>
      <c r="B46" s="60">
        <v>1</v>
      </c>
    </row>
    <row r="47" spans="1:5">
      <c r="A47" s="59" t="s">
        <v>70</v>
      </c>
      <c r="B47" s="60">
        <v>1</v>
      </c>
    </row>
    <row r="48" spans="1:5">
      <c r="A48" s="59" t="s">
        <v>20</v>
      </c>
      <c r="B48" s="60">
        <v>1</v>
      </c>
    </row>
    <row r="49" spans="1:2">
      <c r="A49" s="59" t="s">
        <v>23</v>
      </c>
      <c r="B49" s="60">
        <v>1</v>
      </c>
    </row>
    <row r="50" spans="1:2">
      <c r="A50" s="59" t="s">
        <v>18</v>
      </c>
      <c r="B50" s="60">
        <v>1</v>
      </c>
    </row>
    <row r="51" spans="1:2">
      <c r="A51" s="59" t="s">
        <v>21</v>
      </c>
      <c r="B51" s="60">
        <v>1</v>
      </c>
    </row>
    <row r="52" spans="1:2">
      <c r="A52" s="59" t="s">
        <v>3</v>
      </c>
      <c r="B52" s="60">
        <v>1</v>
      </c>
    </row>
    <row r="53" spans="1:2">
      <c r="A53" s="59" t="s">
        <v>6</v>
      </c>
      <c r="B53" s="60">
        <v>1</v>
      </c>
    </row>
    <row r="54" spans="1:2">
      <c r="A54" s="59" t="s">
        <v>8</v>
      </c>
      <c r="B54" s="60">
        <v>1</v>
      </c>
    </row>
    <row r="55" spans="1:2">
      <c r="A55" s="59" t="s">
        <v>10</v>
      </c>
      <c r="B55" s="60">
        <v>1</v>
      </c>
    </row>
    <row r="56" spans="1:2">
      <c r="A56" s="59" t="s">
        <v>9</v>
      </c>
      <c r="B56" s="60">
        <v>1</v>
      </c>
    </row>
    <row r="57" spans="1:2">
      <c r="A57" s="59" t="s">
        <v>29</v>
      </c>
      <c r="B57" s="60">
        <v>1</v>
      </c>
    </row>
    <row r="58" spans="1:2">
      <c r="A58" s="59" t="s">
        <v>49</v>
      </c>
      <c r="B58" s="60">
        <v>1</v>
      </c>
    </row>
    <row r="59" spans="1:2">
      <c r="A59" s="59" t="s">
        <v>62</v>
      </c>
      <c r="B59" s="60">
        <v>1</v>
      </c>
    </row>
    <row r="60" spans="1:2">
      <c r="A60" s="59" t="s">
        <v>75</v>
      </c>
      <c r="B60" s="60">
        <v>1</v>
      </c>
    </row>
    <row r="61" spans="1:2">
      <c r="A61" s="59" t="s">
        <v>77</v>
      </c>
      <c r="B61" s="60">
        <v>1</v>
      </c>
    </row>
    <row r="62" spans="1:2">
      <c r="A62" s="59" t="s">
        <v>76</v>
      </c>
      <c r="B62" s="60">
        <v>1</v>
      </c>
    </row>
    <row r="63" spans="1:2">
      <c r="A63" s="59" t="s">
        <v>64</v>
      </c>
      <c r="B63" s="60">
        <v>1</v>
      </c>
    </row>
    <row r="64" spans="1:2">
      <c r="A64" s="59" t="s">
        <v>74</v>
      </c>
      <c r="B64" s="60">
        <v>1</v>
      </c>
    </row>
    <row r="65" spans="1:2">
      <c r="A65" s="59" t="s">
        <v>51</v>
      </c>
      <c r="B65" s="60">
        <v>1</v>
      </c>
    </row>
    <row r="66" spans="1:2">
      <c r="A66" s="58" t="s">
        <v>181</v>
      </c>
      <c r="B66" s="60">
        <v>53</v>
      </c>
    </row>
    <row r="67" spans="1:2">
      <c r="A67" s="59" t="s">
        <v>110</v>
      </c>
      <c r="B67" s="60">
        <v>1</v>
      </c>
    </row>
    <row r="68" spans="1:2">
      <c r="A68" s="59" t="s">
        <v>175</v>
      </c>
      <c r="B68" s="60">
        <v>1</v>
      </c>
    </row>
    <row r="69" spans="1:2">
      <c r="A69" s="59" t="s">
        <v>185</v>
      </c>
      <c r="B69" s="60">
        <v>1</v>
      </c>
    </row>
    <row r="70" spans="1:2">
      <c r="A70" s="59" t="s">
        <v>135</v>
      </c>
      <c r="B70" s="60">
        <v>1</v>
      </c>
    </row>
    <row r="71" spans="1:2">
      <c r="A71" s="59" t="s">
        <v>111</v>
      </c>
      <c r="B71" s="60">
        <v>1</v>
      </c>
    </row>
    <row r="72" spans="1:2">
      <c r="A72" s="59" t="s">
        <v>106</v>
      </c>
      <c r="B72" s="60">
        <v>2</v>
      </c>
    </row>
    <row r="73" spans="1:2">
      <c r="A73" s="59" t="s">
        <v>108</v>
      </c>
      <c r="B73" s="60">
        <v>1</v>
      </c>
    </row>
    <row r="74" spans="1:2">
      <c r="A74" s="59" t="s">
        <v>97</v>
      </c>
      <c r="B74" s="60">
        <v>1</v>
      </c>
    </row>
    <row r="75" spans="1:2">
      <c r="A75" s="59" t="s">
        <v>88</v>
      </c>
      <c r="B75" s="60">
        <v>1</v>
      </c>
    </row>
    <row r="76" spans="1:2">
      <c r="A76" s="59" t="s">
        <v>98</v>
      </c>
      <c r="B76" s="60">
        <v>1</v>
      </c>
    </row>
    <row r="77" spans="1:2">
      <c r="A77" s="59" t="s">
        <v>96</v>
      </c>
      <c r="B77" s="60">
        <v>1</v>
      </c>
    </row>
    <row r="78" spans="1:2">
      <c r="A78" s="59" t="s">
        <v>139</v>
      </c>
      <c r="B78" s="60">
        <v>1</v>
      </c>
    </row>
    <row r="79" spans="1:2">
      <c r="A79" s="59" t="s">
        <v>91</v>
      </c>
      <c r="B79" s="60">
        <v>1</v>
      </c>
    </row>
    <row r="80" spans="1:2">
      <c r="A80" s="59" t="s">
        <v>92</v>
      </c>
      <c r="B80" s="60">
        <v>1</v>
      </c>
    </row>
    <row r="81" spans="1:2">
      <c r="A81" s="59" t="s">
        <v>147</v>
      </c>
      <c r="B81" s="60">
        <v>1</v>
      </c>
    </row>
    <row r="82" spans="1:2">
      <c r="A82" s="59" t="s">
        <v>145</v>
      </c>
      <c r="B82" s="60">
        <v>1</v>
      </c>
    </row>
    <row r="83" spans="1:2">
      <c r="A83" s="59" t="s">
        <v>146</v>
      </c>
      <c r="B83" s="60">
        <v>1</v>
      </c>
    </row>
    <row r="84" spans="1:2">
      <c r="A84" s="59" t="s">
        <v>137</v>
      </c>
      <c r="B84" s="60">
        <v>1</v>
      </c>
    </row>
    <row r="85" spans="1:2">
      <c r="A85" s="59" t="s">
        <v>132</v>
      </c>
      <c r="B85" s="60">
        <v>1</v>
      </c>
    </row>
    <row r="86" spans="1:2">
      <c r="A86" s="59" t="s">
        <v>136</v>
      </c>
      <c r="B86" s="60">
        <v>1</v>
      </c>
    </row>
    <row r="87" spans="1:2">
      <c r="A87" s="59" t="s">
        <v>118</v>
      </c>
      <c r="B87" s="60">
        <v>1</v>
      </c>
    </row>
    <row r="88" spans="1:2">
      <c r="A88" s="59" t="s">
        <v>109</v>
      </c>
      <c r="B88" s="60">
        <v>1</v>
      </c>
    </row>
    <row r="89" spans="1:2">
      <c r="A89" s="59" t="s">
        <v>89</v>
      </c>
      <c r="B89" s="60">
        <v>1</v>
      </c>
    </row>
    <row r="90" spans="1:2">
      <c r="A90" s="59" t="s">
        <v>83</v>
      </c>
      <c r="B90" s="60">
        <v>1</v>
      </c>
    </row>
    <row r="91" spans="1:2">
      <c r="A91" s="59" t="s">
        <v>121</v>
      </c>
      <c r="B91" s="60">
        <v>1</v>
      </c>
    </row>
    <row r="92" spans="1:2">
      <c r="A92" s="59" t="s">
        <v>119</v>
      </c>
      <c r="B92" s="60">
        <v>1</v>
      </c>
    </row>
    <row r="93" spans="1:2">
      <c r="A93" s="59" t="s">
        <v>120</v>
      </c>
      <c r="B93" s="60">
        <v>1</v>
      </c>
    </row>
    <row r="94" spans="1:2">
      <c r="A94" s="59" t="s">
        <v>124</v>
      </c>
      <c r="B94" s="60">
        <v>1</v>
      </c>
    </row>
    <row r="95" spans="1:2">
      <c r="A95" s="59" t="s">
        <v>125</v>
      </c>
      <c r="B95" s="60">
        <v>1</v>
      </c>
    </row>
    <row r="96" spans="1:2">
      <c r="A96" s="59" t="s">
        <v>115</v>
      </c>
      <c r="B96" s="60">
        <v>1</v>
      </c>
    </row>
    <row r="97" spans="1:2">
      <c r="A97" s="59" t="s">
        <v>116</v>
      </c>
      <c r="B97" s="60">
        <v>1</v>
      </c>
    </row>
    <row r="98" spans="1:2">
      <c r="A98" s="59" t="s">
        <v>114</v>
      </c>
      <c r="B98" s="60">
        <v>1</v>
      </c>
    </row>
    <row r="99" spans="1:2">
      <c r="A99" s="59" t="s">
        <v>131</v>
      </c>
      <c r="B99" s="60">
        <v>1</v>
      </c>
    </row>
    <row r="100" spans="1:2">
      <c r="A100" s="59" t="s">
        <v>113</v>
      </c>
      <c r="B100" s="60">
        <v>1</v>
      </c>
    </row>
    <row r="101" spans="1:2">
      <c r="A101" s="59" t="s">
        <v>117</v>
      </c>
      <c r="B101" s="60">
        <v>1</v>
      </c>
    </row>
    <row r="102" spans="1:2">
      <c r="A102" s="59" t="s">
        <v>93</v>
      </c>
      <c r="B102" s="60">
        <v>1</v>
      </c>
    </row>
    <row r="103" spans="1:2">
      <c r="A103" s="59" t="s">
        <v>141</v>
      </c>
      <c r="B103" s="60">
        <v>1</v>
      </c>
    </row>
    <row r="104" spans="1:2">
      <c r="A104" s="59" t="s">
        <v>138</v>
      </c>
      <c r="B104" s="60">
        <v>1</v>
      </c>
    </row>
    <row r="105" spans="1:2">
      <c r="A105" s="59" t="s">
        <v>84</v>
      </c>
      <c r="B105" s="60">
        <v>1</v>
      </c>
    </row>
    <row r="106" spans="1:2">
      <c r="A106" s="59" t="s">
        <v>85</v>
      </c>
      <c r="B106" s="60">
        <v>1</v>
      </c>
    </row>
    <row r="107" spans="1:2">
      <c r="A107" s="59" t="s">
        <v>86</v>
      </c>
      <c r="B107" s="60">
        <v>1</v>
      </c>
    </row>
    <row r="108" spans="1:2">
      <c r="A108" s="59" t="s">
        <v>144</v>
      </c>
      <c r="B108" s="60">
        <v>1</v>
      </c>
    </row>
    <row r="109" spans="1:2">
      <c r="A109" s="59" t="s">
        <v>143</v>
      </c>
      <c r="B109" s="60">
        <v>1</v>
      </c>
    </row>
    <row r="110" spans="1:2">
      <c r="A110" s="59" t="s">
        <v>142</v>
      </c>
      <c r="B110" s="60">
        <v>1</v>
      </c>
    </row>
    <row r="111" spans="1:2">
      <c r="A111" s="59" t="s">
        <v>140</v>
      </c>
      <c r="B111" s="60">
        <v>1</v>
      </c>
    </row>
    <row r="112" spans="1:2">
      <c r="A112" s="59" t="s">
        <v>90</v>
      </c>
      <c r="B112" s="60">
        <v>2</v>
      </c>
    </row>
    <row r="113" spans="1:2">
      <c r="A113" s="59" t="s">
        <v>122</v>
      </c>
      <c r="B113" s="60">
        <v>1</v>
      </c>
    </row>
    <row r="114" spans="1:2">
      <c r="A114" s="59" t="s">
        <v>123</v>
      </c>
      <c r="B114" s="60">
        <v>1</v>
      </c>
    </row>
    <row r="115" spans="1:2">
      <c r="A115" s="59" t="s">
        <v>87</v>
      </c>
      <c r="B115" s="60">
        <v>1</v>
      </c>
    </row>
    <row r="116" spans="1:2">
      <c r="A116" s="59" t="s">
        <v>94</v>
      </c>
      <c r="B116" s="60">
        <v>1</v>
      </c>
    </row>
    <row r="117" spans="1:2">
      <c r="A117" s="59" t="s">
        <v>95</v>
      </c>
      <c r="B117" s="60">
        <v>1</v>
      </c>
    </row>
    <row r="118" spans="1:2">
      <c r="A118" s="58" t="s">
        <v>198</v>
      </c>
      <c r="B118" s="60">
        <v>115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ข้อมูลพื้นฐาน</vt:lpstr>
      <vt:lpstr>สรุป 2_63</vt:lpstr>
      <vt:lpstr>ข้อมูลพื้นฐาน!Print_Titles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nso</dc:creator>
  <cp:lastModifiedBy>NSO</cp:lastModifiedBy>
  <cp:lastPrinted>2020-08-08T08:34:27Z</cp:lastPrinted>
  <dcterms:created xsi:type="dcterms:W3CDTF">2018-11-21T06:18:32Z</dcterms:created>
  <dcterms:modified xsi:type="dcterms:W3CDTF">2020-10-15T02:47:43Z</dcterms:modified>
</cp:coreProperties>
</file>