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2" r:id="rId2"/>
  </sheets>
  <calcPr calcId="125725"/>
  <pivotCaches>
    <pivotCache cacheId="266" r:id="rId3"/>
  </pivotCaches>
</workbook>
</file>

<file path=xl/calcChain.xml><?xml version="1.0" encoding="utf-8"?>
<calcChain xmlns="http://schemas.openxmlformats.org/spreadsheetml/2006/main">
  <c r="H15" i="1"/>
  <c r="H14" l="1"/>
  <c r="G15"/>
  <c r="G14"/>
  <c r="K55" l="1"/>
  <c r="K54"/>
  <c r="K53"/>
  <c r="J55"/>
  <c r="J54"/>
  <c r="J53"/>
  <c r="H55"/>
  <c r="H54"/>
  <c r="L27" l="1"/>
  <c r="K27"/>
  <c r="J27"/>
</calcChain>
</file>

<file path=xl/sharedStrings.xml><?xml version="1.0" encoding="utf-8"?>
<sst xmlns="http://schemas.openxmlformats.org/spreadsheetml/2006/main" count="1064" uniqueCount="204">
  <si>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</si>
  <si>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</si>
  <si>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</si>
  <si>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</si>
  <si>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</si>
  <si>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</si>
  <si>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</si>
  <si>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</si>
  <si>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</si>
  <si>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</si>
  <si>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</si>
  <si>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</si>
  <si>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</si>
  <si>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</si>
  <si>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</si>
  <si>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</si>
  <si>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</si>
  <si>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</si>
  <si>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</si>
  <si>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</si>
  <si>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</si>
  <si>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</si>
  <si>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</si>
  <si>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</si>
  <si>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</si>
  <si>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</si>
  <si>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</si>
  <si>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</si>
  <si>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</si>
  <si>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</si>
  <si>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</si>
  <si>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</si>
  <si>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</si>
  <si>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</si>
  <si>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</si>
  <si>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</si>
  <si>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</si>
  <si>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</si>
  <si>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</si>
  <si>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</si>
  <si>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</si>
  <si>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</si>
  <si>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</si>
  <si>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</si>
  <si>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</si>
  <si>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</si>
  <si>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</si>
  <si>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</si>
  <si>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</si>
  <si>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</si>
  <si>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</si>
  <si>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</si>
  <si>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</si>
  <si>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</si>
  <si>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</si>
  <si>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</si>
  <si>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</si>
  <si>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</si>
  <si>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</si>
  <si>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</si>
  <si>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</si>
  <si>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</si>
  <si>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</si>
  <si>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</si>
  <si>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</si>
  <si>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</si>
  <si>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</si>
  <si>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</si>
  <si>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</si>
  <si>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</si>
  <si>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</si>
  <si>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</si>
  <si>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</si>
  <si>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</si>
  <si>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</si>
  <si>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</si>
  <si>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</si>
  <si>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</si>
  <si>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</si>
  <si>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</si>
  <si>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</si>
  <si>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</si>
  <si>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</si>
  <si>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</si>
  <si>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</si>
  <si>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</si>
  <si>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</si>
  <si>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</si>
  <si>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</si>
  <si>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</si>
  <si>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</si>
  <si>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</si>
  <si>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</si>
  <si>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</si>
  <si>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</si>
  <si>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</si>
  <si>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</si>
  <si>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</si>
  <si>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</si>
  <si>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</si>
  <si>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</si>
  <si>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</si>
  <si>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</si>
  <si>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</si>
  <si>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</si>
  <si>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</si>
  <si>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</si>
  <si>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</si>
  <si>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</si>
  <si>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</si>
  <si>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</si>
  <si>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</si>
  <si>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</si>
  <si>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</si>
  <si>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</si>
  <si>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</si>
  <si>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</si>
  <si>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</si>
  <si>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</si>
  <si>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</si>
  <si>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</si>
  <si>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</si>
  <si>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</si>
  <si>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</si>
  <si>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สำนักงานเกษตรจังหวัดพะเยา</t>
  </si>
  <si>
    <t>สำนักงานประมงจังหวัดพะเยา</t>
  </si>
  <si>
    <t>การไฟฟ้าส่วนภูมิภาคจังหวัดพะเยา</t>
  </si>
  <si>
    <t>สำนักงานท่องเที่ยวและกีฬาจังหวัดพะเยา</t>
  </si>
  <si>
    <t>สำนักงานสรรพากรพื้นที่จังหวัดพะเยา</t>
  </si>
  <si>
    <t>สำนักงานสรรพสามิตพื้นที่จังหวัดพะเยา</t>
  </si>
  <si>
    <t>สำนักงานพาณิชย์จังหวัดพะเยา</t>
  </si>
  <si>
    <t>การประปาส่วนภูมิภาค สาขาพะเยา,สาขาจุน</t>
  </si>
  <si>
    <t>โครงการชลประทานจังหวัดพะเยา</t>
  </si>
  <si>
    <t>กรมควบคุมมลพิษ</t>
  </si>
  <si>
    <t>สำนักงานป้องกันและบรรเทาสาธารณภัยจังหวัดพะเยา</t>
  </si>
  <si>
    <t>สำนักงานสาธารณสุขจังหวัดพะเยา</t>
  </si>
  <si>
    <t>สำนักงานประกันสังคมจังหวัดพะเยา</t>
  </si>
  <si>
    <t>สำนักงานพัฒนาสังคมและความมั่นคงของมนุษย์จังหวัดพะเยา</t>
  </si>
  <si>
    <t>ตำรวจภูธรจังหวัดพะเยา</t>
  </si>
  <si>
    <t>สำนักงานส่งเสริมการปกครองท้องถิ่นจังหวัดพะเยา</t>
  </si>
  <si>
    <t>สำนักงานสหกรณ์จังหวัดพะเยา</t>
  </si>
  <si>
    <t>ที่ทำการปกครองจังหวัดพะเยา</t>
  </si>
  <si>
    <t>สำนักงานคณะกรรมการพัฒนาการเศรษฐกิจและสังคมแห่งชาติ</t>
  </si>
  <si>
    <t>สำนักงานเศรษฐกิจการเกษตรที่ 1 เชียงใหม่</t>
  </si>
  <si>
    <t>ธนาคารเพื่อการเกษตรและสหกรณ์การเกษตรจังหวัดพะเยา</t>
  </si>
  <si>
    <t>สำนักงานอุตสาหกรรมจังหวัดพะเยา</t>
  </si>
  <si>
    <t>สำนักดัชนีเศรษฐกิจการค้า กระทรวงพาณิชย์</t>
  </si>
  <si>
    <t>บริษัททีโอที จำกัด (มหาชน)</t>
  </si>
  <si>
    <t>สำนักงานสถิติจังหวัดพะเยา</t>
  </si>
  <si>
    <t>ธนาคารแห่งประเทศไทย</t>
  </si>
  <si>
    <t>สำนักงานสวัสดิการและคุ้มครองแรงงานจังหวัดพะเยา</t>
  </si>
  <si>
    <t>สนง.ส่งเสริมการปกครองส่วนท้องถิ่น,สำนักงานเขตพื้นที่การศึกษาประถมศึกษา/มัธยมศึกษา</t>
  </si>
  <si>
    <t xml:space="preserve"> -</t>
  </si>
  <si>
    <t>สำนักงานคณะกรรมการการอุดมศึกษา</t>
  </si>
  <si>
    <t>กศน.</t>
  </si>
  <si>
    <t>กรมอนามัย</t>
  </si>
  <si>
    <t>สถานีครวจอากาศจังหวัดพะเยา</t>
  </si>
  <si>
    <t>ล้านบาท</t>
  </si>
  <si>
    <t>บาท/คน</t>
  </si>
  <si>
    <t>ไร่</t>
  </si>
  <si>
    <t>ตัน</t>
  </si>
  <si>
    <t>กก.</t>
  </si>
  <si>
    <t>บาท</t>
  </si>
  <si>
    <t>แห่ง</t>
  </si>
  <si>
    <t>คน</t>
  </si>
  <si>
    <t>ราย</t>
  </si>
  <si>
    <t>ครัวเรือน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</si>
  <si>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</si>
  <si>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</si>
  <si>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</si>
  <si>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</si>
  <si>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</si>
  <si>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</si>
  <si>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</si>
  <si>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</si>
  <si>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</si>
  <si>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</si>
  <si>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</si>
  <si>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</si>
  <si>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</si>
  <si>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</si>
  <si>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</si>
  <si>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</si>
  <si>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</si>
  <si>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</si>
  <si>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128,2</t>
  </si>
  <si>
    <t>32-70</t>
  </si>
  <si>
    <t>ไม่มีข้อมูล</t>
  </si>
  <si>
    <t>กรมสุขภาพจิต กระทรวงสาธารณสุข</t>
  </si>
  <si>
    <t>สำนักงานสิ่งแวดล้อมภาคที่ 2 (ลำปาง)</t>
  </si>
  <si>
    <t>สำนักงานทรัพยากรธรรมชาติและสิ่งแวดล้อมจังหวัดพะเยา</t>
  </si>
  <si>
    <t>สำนักงานวัฒนธรรมจังหวัดพะเยา/สำนักงานพระพุทธศาสนาจังหวัดพะเยา</t>
  </si>
  <si>
    <t>สำนักงานพระพุทธศาสนาจังหวัดพะเยา</t>
  </si>
  <si>
    <t>ปี 2562 อยู่ระหว่างการสำรวจข้อมูล เนื่องจาก นิยามของทาง สศก. จะนับข้อมูล ตั้งแต่ 1 พ.ค.62 ถึง 30 เม.ย. 63</t>
  </si>
  <si>
    <t>พันบาท</t>
  </si>
  <si>
    <t>p</t>
  </si>
  <si>
    <t xml:space="preserve"> - 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</si>
  <si>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2) </t>
    </r>
    <r>
      <rPr>
        <b/>
        <sz val="14"/>
        <rFont val="TH SarabunPSK"/>
        <family val="2"/>
      </rPr>
      <t>ข้อมูล ณ. วันที่ ....3...เดือน....กันยายน.....ปี...2563......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</si>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</sst>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#,##0.0"/>
  </numFmts>
  <fonts count="15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5"/>
      <color rgb="FF000000"/>
      <name val="TH SarabunPSK"/>
      <family val="2"/>
    </font>
    <font>
      <sz val="15"/>
      <name val="TH SarabunPSK"/>
      <family val="2"/>
    </font>
    <font>
      <sz val="15"/>
      <color theme="1"/>
      <name val="TH SarabunPSK"/>
      <family val="2"/>
    </font>
    <font>
      <sz val="16"/>
      <color theme="1"/>
      <name val="TH SarabunPSK"/>
      <family val="2"/>
    </font>
    <font>
      <sz val="14"/>
      <color rgb="FF000000"/>
      <name val="Sarabun"/>
    </font>
    <font>
      <sz val="12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AF1DD"/>
      </patternFill>
    </fill>
    <fill>
      <patternFill patternType="solid">
        <fgColor theme="6" tint="0.79998168889431442"/>
        <bgColor rgb="FFEAF1DD"/>
      </patternFill>
    </fill>
    <fill>
      <patternFill patternType="solid">
        <fgColor theme="6" tint="0.79998168889431442"/>
        <bgColor rgb="FFEBF1DE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3" fontId="11" fillId="0" borderId="1" xfId="1" applyNumberFormat="1" applyFont="1" applyBorder="1" applyAlignment="1">
      <alignment horizontal="center" vertical="center" wrapText="1"/>
    </xf>
    <xf numFmtId="3" fontId="11" fillId="3" borderId="1" xfId="1" applyNumberFormat="1" applyFont="1" applyFill="1" applyBorder="1" applyAlignment="1">
      <alignment horizontal="center" vertical="center" wrapText="1"/>
    </xf>
    <xf numFmtId="3" fontId="11" fillId="4" borderId="1" xfId="1" applyNumberFormat="1" applyFont="1" applyFill="1" applyBorder="1" applyAlignment="1">
      <alignment horizontal="center" vertical="center" wrapText="1"/>
    </xf>
    <xf numFmtId="3" fontId="2" fillId="3" borderId="1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Border="1" applyAlignment="1">
      <alignment horizontal="center" vertical="center" wrapText="1"/>
    </xf>
    <xf numFmtId="3" fontId="11" fillId="3" borderId="8" xfId="1" applyNumberFormat="1" applyFont="1" applyFill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9" fillId="3" borderId="7" xfId="0" applyNumberFormat="1" applyFont="1" applyFill="1" applyBorder="1" applyAlignment="1">
      <alignment horizontal="center" vertical="center" wrapText="1"/>
    </xf>
    <xf numFmtId="3" fontId="11" fillId="0" borderId="22" xfId="1" applyNumberFormat="1" applyFont="1" applyBorder="1" applyAlignment="1">
      <alignment horizontal="center" vertical="center" wrapText="1"/>
    </xf>
    <xf numFmtId="3" fontId="9" fillId="0" borderId="23" xfId="0" applyNumberFormat="1" applyFont="1" applyBorder="1" applyAlignment="1">
      <alignment horizontal="center" vertical="center" wrapText="1"/>
    </xf>
    <xf numFmtId="3" fontId="12" fillId="3" borderId="8" xfId="1" applyNumberFormat="1" applyFont="1" applyFill="1" applyBorder="1" applyAlignment="1">
      <alignment horizontal="center" vertical="center" wrapText="1"/>
    </xf>
    <xf numFmtId="3" fontId="11" fillId="3" borderId="22" xfId="1" applyNumberFormat="1" applyFont="1" applyFill="1" applyBorder="1" applyAlignment="1">
      <alignment horizontal="center" vertical="center" wrapText="1"/>
    </xf>
    <xf numFmtId="3" fontId="9" fillId="3" borderId="23" xfId="0" applyNumberFormat="1" applyFont="1" applyFill="1" applyBorder="1" applyAlignment="1">
      <alignment horizontal="center" vertical="center" wrapText="1"/>
    </xf>
    <xf numFmtId="3" fontId="12" fillId="4" borderId="8" xfId="1" applyNumberFormat="1" applyFont="1" applyFill="1" applyBorder="1" applyAlignment="1">
      <alignment horizontal="center" vertical="center" wrapText="1"/>
    </xf>
    <xf numFmtId="3" fontId="12" fillId="4" borderId="8" xfId="1" applyNumberFormat="1" applyFont="1" applyFill="1" applyBorder="1" applyAlignment="1">
      <alignment horizontal="center" vertical="center"/>
    </xf>
    <xf numFmtId="3" fontId="12" fillId="3" borderId="8" xfId="1" applyNumberFormat="1" applyFont="1" applyFill="1" applyBorder="1" applyAlignment="1">
      <alignment horizontal="center" vertical="center"/>
    </xf>
    <xf numFmtId="3" fontId="9" fillId="3" borderId="8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88" fontId="12" fillId="3" borderId="8" xfId="1" applyNumberFormat="1" applyFont="1" applyFill="1" applyBorder="1" applyAlignment="1">
      <alignment horizontal="center" vertical="center" wrapText="1"/>
    </xf>
    <xf numFmtId="188" fontId="11" fillId="0" borderId="1" xfId="1" applyNumberFormat="1" applyFont="1" applyBorder="1" applyAlignment="1">
      <alignment horizontal="center" vertical="center" wrapText="1"/>
    </xf>
    <xf numFmtId="188" fontId="9" fillId="0" borderId="7" xfId="0" applyNumberFormat="1" applyFont="1" applyBorder="1" applyAlignment="1">
      <alignment horizontal="center" vertical="center" wrapText="1"/>
    </xf>
    <xf numFmtId="188" fontId="11" fillId="3" borderId="1" xfId="1" applyNumberFormat="1" applyFont="1" applyFill="1" applyBorder="1" applyAlignment="1">
      <alignment horizontal="center" vertical="center" wrapText="1"/>
    </xf>
    <xf numFmtId="188" fontId="9" fillId="3" borderId="7" xfId="0" applyNumberFormat="1" applyFont="1" applyFill="1" applyBorder="1" applyAlignment="1">
      <alignment horizontal="center" vertical="center" wrapText="1"/>
    </xf>
    <xf numFmtId="4" fontId="11" fillId="3" borderId="1" xfId="1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3" fontId="8" fillId="0" borderId="32" xfId="1" applyNumberFormat="1" applyFont="1" applyFill="1" applyBorder="1" applyAlignment="1">
      <alignment horizontal="center" vertical="center" wrapText="1"/>
    </xf>
    <xf numFmtId="3" fontId="8" fillId="0" borderId="17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33" xfId="1" applyNumberFormat="1" applyFont="1" applyFill="1" applyBorder="1" applyAlignment="1">
      <alignment horizontal="center" vertical="center" wrapText="1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7" fillId="4" borderId="12" xfId="0" applyFont="1" applyFill="1" applyBorder="1" applyAlignment="1">
      <alignment horizontal="center" vertical="center" wrapText="1"/>
    </xf>
    <xf numFmtId="3" fontId="9" fillId="4" borderId="13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3" fontId="9" fillId="4" borderId="14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/>
    </xf>
    <xf numFmtId="3" fontId="2" fillId="4" borderId="18" xfId="1" applyNumberFormat="1" applyFont="1" applyFill="1" applyBorder="1" applyAlignment="1">
      <alignment horizontal="center" vertical="center"/>
    </xf>
    <xf numFmtId="3" fontId="2" fillId="4" borderId="8" xfId="1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3" fontId="11" fillId="4" borderId="8" xfId="1" applyNumberFormat="1" applyFont="1" applyFill="1" applyBorder="1" applyAlignment="1">
      <alignment horizontal="center" vertical="center" wrapText="1"/>
    </xf>
    <xf numFmtId="3" fontId="11" fillId="4" borderId="8" xfId="1" applyNumberFormat="1" applyFont="1" applyFill="1" applyBorder="1" applyAlignment="1">
      <alignment horizontal="center" vertical="center"/>
    </xf>
    <xf numFmtId="3" fontId="11" fillId="4" borderId="30" xfId="1" applyNumberFormat="1" applyFont="1" applyFill="1" applyBorder="1" applyAlignment="1">
      <alignment horizontal="center" vertical="center"/>
    </xf>
    <xf numFmtId="3" fontId="9" fillId="4" borderId="26" xfId="0" applyNumberFormat="1" applyFont="1" applyFill="1" applyBorder="1" applyAlignment="1">
      <alignment horizontal="center" vertical="center" wrapText="1"/>
    </xf>
    <xf numFmtId="3" fontId="11" fillId="4" borderId="18" xfId="1" applyNumberFormat="1" applyFont="1" applyFill="1" applyBorder="1" applyAlignment="1">
      <alignment horizontal="center" vertical="center"/>
    </xf>
    <xf numFmtId="3" fontId="11" fillId="4" borderId="20" xfId="1" applyNumberFormat="1" applyFont="1" applyFill="1" applyBorder="1" applyAlignment="1">
      <alignment horizontal="center" vertical="center"/>
    </xf>
    <xf numFmtId="3" fontId="9" fillId="4" borderId="13" xfId="0" applyNumberFormat="1" applyFont="1" applyFill="1" applyBorder="1" applyAlignment="1">
      <alignment horizontal="center" vertical="center"/>
    </xf>
    <xf numFmtId="3" fontId="11" fillId="4" borderId="27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3" fontId="11" fillId="4" borderId="7" xfId="0" applyNumberFormat="1" applyFont="1" applyFill="1" applyBorder="1" applyAlignment="1">
      <alignment horizontal="center" vertical="center" wrapText="1"/>
    </xf>
    <xf numFmtId="3" fontId="2" fillId="4" borderId="1" xfId="1" applyNumberFormat="1" applyFont="1" applyFill="1" applyBorder="1" applyAlignment="1">
      <alignment horizontal="center" vertical="center" wrapText="1"/>
    </xf>
    <xf numFmtId="3" fontId="9" fillId="4" borderId="16" xfId="0" applyNumberFormat="1" applyFont="1" applyFill="1" applyBorder="1" applyAlignment="1">
      <alignment horizontal="center" vertical="center" wrapText="1"/>
    </xf>
    <xf numFmtId="3" fontId="11" fillId="4" borderId="17" xfId="0" applyNumberFormat="1" applyFont="1" applyFill="1" applyBorder="1" applyAlignment="1">
      <alignment horizontal="center" vertical="center"/>
    </xf>
    <xf numFmtId="3" fontId="11" fillId="4" borderId="8" xfId="0" applyNumberFormat="1" applyFont="1" applyFill="1" applyBorder="1" applyAlignment="1">
      <alignment horizontal="center" vertical="center"/>
    </xf>
    <xf numFmtId="3" fontId="7" fillId="4" borderId="7" xfId="0" applyNumberFormat="1" applyFont="1" applyFill="1" applyBorder="1" applyAlignment="1">
      <alignment horizontal="center" vertical="center" wrapText="1"/>
    </xf>
    <xf numFmtId="2" fontId="11" fillId="4" borderId="1" xfId="1" applyNumberFormat="1" applyFont="1" applyFill="1" applyBorder="1" applyAlignment="1">
      <alignment horizontal="center" vertical="center" wrapText="1"/>
    </xf>
    <xf numFmtId="3" fontId="9" fillId="5" borderId="7" xfId="0" applyNumberFormat="1" applyFont="1" applyFill="1" applyBorder="1" applyAlignment="1">
      <alignment horizontal="center" vertical="center" wrapText="1"/>
    </xf>
    <xf numFmtId="3" fontId="10" fillId="4" borderId="19" xfId="0" applyNumberFormat="1" applyFont="1" applyFill="1" applyBorder="1" applyAlignment="1">
      <alignment horizontal="center" vertical="center"/>
    </xf>
    <xf numFmtId="3" fontId="10" fillId="4" borderId="17" xfId="0" applyNumberFormat="1" applyFont="1" applyFill="1" applyBorder="1" applyAlignment="1">
      <alignment horizontal="center" vertical="center"/>
    </xf>
    <xf numFmtId="188" fontId="11" fillId="4" borderId="1" xfId="1" applyNumberFormat="1" applyFont="1" applyFill="1" applyBorder="1" applyAlignment="1">
      <alignment horizontal="center" vertical="center" wrapText="1"/>
    </xf>
    <xf numFmtId="188" fontId="10" fillId="4" borderId="1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center" vertical="center" wrapText="1"/>
    </xf>
    <xf numFmtId="3" fontId="11" fillId="3" borderId="18" xfId="1" applyNumberFormat="1" applyFont="1" applyFill="1" applyBorder="1" applyAlignment="1">
      <alignment horizontal="center" vertical="center" wrapText="1"/>
    </xf>
    <xf numFmtId="3" fontId="11" fillId="6" borderId="13" xfId="0" applyNumberFormat="1" applyFont="1" applyFill="1" applyBorder="1" applyAlignment="1">
      <alignment horizontal="center" vertical="center" wrapText="1"/>
    </xf>
    <xf numFmtId="3" fontId="7" fillId="6" borderId="7" xfId="0" applyNumberFormat="1" applyFont="1" applyFill="1" applyBorder="1" applyAlignment="1">
      <alignment horizontal="center" vertical="center" wrapText="1"/>
    </xf>
    <xf numFmtId="2" fontId="11" fillId="3" borderId="1" xfId="1" applyNumberFormat="1" applyFont="1" applyFill="1" applyBorder="1" applyAlignment="1">
      <alignment horizontal="center" vertical="center" wrapText="1"/>
    </xf>
    <xf numFmtId="4" fontId="9" fillId="6" borderId="7" xfId="0" applyNumberFormat="1" applyFont="1" applyFill="1" applyBorder="1" applyAlignment="1">
      <alignment horizontal="center" vertical="center" wrapText="1"/>
    </xf>
    <xf numFmtId="3" fontId="9" fillId="6" borderId="7" xfId="0" applyNumberFormat="1" applyFont="1" applyFill="1" applyBorder="1" applyAlignment="1">
      <alignment horizontal="center" vertical="center" wrapText="1"/>
    </xf>
    <xf numFmtId="188" fontId="9" fillId="3" borderId="14" xfId="0" applyNumberFormat="1" applyFont="1" applyFill="1" applyBorder="1" applyAlignment="1">
      <alignment horizontal="center" vertical="center" wrapText="1"/>
    </xf>
    <xf numFmtId="188" fontId="2" fillId="3" borderId="1" xfId="1" applyNumberFormat="1" applyFont="1" applyFill="1" applyBorder="1" applyAlignment="1">
      <alignment horizontal="center" vertical="center" wrapText="1"/>
    </xf>
    <xf numFmtId="3" fontId="9" fillId="7" borderId="13" xfId="0" applyNumberFormat="1" applyFont="1" applyFill="1" applyBorder="1" applyAlignment="1">
      <alignment horizontal="center" vertical="center"/>
    </xf>
    <xf numFmtId="3" fontId="11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3" fontId="9" fillId="3" borderId="13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3" fontId="11" fillId="3" borderId="8" xfId="1" applyNumberFormat="1" applyFont="1" applyFill="1" applyBorder="1" applyAlignment="1">
      <alignment horizontal="center" vertical="center"/>
    </xf>
    <xf numFmtId="3" fontId="11" fillId="3" borderId="31" xfId="1" applyNumberFormat="1" applyFont="1" applyFill="1" applyBorder="1" applyAlignment="1">
      <alignment horizontal="center" vertical="center"/>
    </xf>
    <xf numFmtId="3" fontId="11" fillId="3" borderId="29" xfId="1" applyNumberFormat="1" applyFont="1" applyFill="1" applyBorder="1" applyAlignment="1">
      <alignment horizontal="center" vertical="center"/>
    </xf>
    <xf numFmtId="3" fontId="11" fillId="3" borderId="28" xfId="1" applyNumberFormat="1" applyFont="1" applyFill="1" applyBorder="1" applyAlignment="1">
      <alignment horizontal="center" vertical="center"/>
    </xf>
    <xf numFmtId="3" fontId="11" fillId="3" borderId="0" xfId="1" applyNumberFormat="1" applyFont="1" applyFill="1" applyBorder="1" applyAlignment="1">
      <alignment horizontal="center" vertical="center"/>
    </xf>
    <xf numFmtId="3" fontId="9" fillId="3" borderId="25" xfId="0" applyNumberFormat="1" applyFont="1" applyFill="1" applyBorder="1" applyAlignment="1">
      <alignment horizontal="center" vertical="center" wrapText="1"/>
    </xf>
    <xf numFmtId="188" fontId="10" fillId="3" borderId="14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3" fontId="9" fillId="3" borderId="24" xfId="0" applyNumberFormat="1" applyFont="1" applyFill="1" applyBorder="1" applyAlignment="1">
      <alignment horizontal="center" vertical="center" wrapText="1"/>
    </xf>
    <xf numFmtId="1" fontId="2" fillId="4" borderId="34" xfId="0" applyNumberFormat="1" applyFont="1" applyFill="1" applyBorder="1" applyAlignment="1">
      <alignment horizontal="center" vertical="center" wrapText="1"/>
    </xf>
    <xf numFmtId="188" fontId="11" fillId="3" borderId="8" xfId="1" applyNumberFormat="1" applyFont="1" applyFill="1" applyBorder="1" applyAlignment="1">
      <alignment horizontal="center" vertical="center" wrapText="1"/>
    </xf>
    <xf numFmtId="187" fontId="2" fillId="4" borderId="1" xfId="1" applyNumberFormat="1" applyFont="1" applyFill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2" fontId="13" fillId="6" borderId="7" xfId="0" applyNumberFormat="1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187" fontId="11" fillId="0" borderId="1" xfId="1" applyNumberFormat="1" applyFont="1" applyBorder="1" applyAlignment="1">
      <alignment horizontal="center" vertical="center" wrapText="1"/>
    </xf>
    <xf numFmtId="3" fontId="11" fillId="4" borderId="22" xfId="1" applyNumberFormat="1" applyFont="1" applyFill="1" applyBorder="1" applyAlignment="1">
      <alignment horizontal="center" vertical="center" wrapText="1"/>
    </xf>
    <xf numFmtId="3" fontId="11" fillId="4" borderId="0" xfId="1" applyNumberFormat="1" applyFont="1" applyFill="1" applyBorder="1" applyAlignment="1">
      <alignment horizontal="center" vertical="center" wrapText="1"/>
    </xf>
    <xf numFmtId="3" fontId="11" fillId="3" borderId="0" xfId="1" applyNumberFormat="1" applyFont="1" applyFill="1" applyBorder="1" applyAlignment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187" fontId="14" fillId="4" borderId="1" xfId="1" applyNumberFormat="1" applyFont="1" applyFill="1" applyBorder="1" applyAlignment="1">
      <alignment horizontal="center" vertical="center" wrapText="1"/>
    </xf>
    <xf numFmtId="3" fontId="14" fillId="4" borderId="1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8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460792824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1">
        <s v="ล้านบาท"/>
        <s v="บาท/คน"/>
        <s v="ไร่"/>
        <s v="ตัน"/>
        <s v="กก."/>
        <s v="ครัวเรือน"/>
        <s v="พันบาท"/>
        <s v="บาท"/>
        <s v="แห่ง"/>
        <s v="คน"/>
        <s v="ราย"/>
        <s v="ล้านกิโลวัตต์/ชั่วโมง"/>
        <s v="ครั้ง"/>
        <s v=" 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MixedTypes="1" containsNumber="1" containsInteger="1" minValue="11484" maxValue="1503949"/>
    </cacheField>
    <cacheField name="2556" numFmtId="0">
      <sharedItems containsMixedTypes="1" containsNumber="1" containsInteger="1" minValue="11245" maxValue="1501299"/>
    </cacheField>
    <cacheField name="2557" numFmtId="0">
      <sharedItems containsBlank="1" containsMixedTypes="1" containsNumber="1" minValue="-0.5" maxValue="13400535206.209999"/>
    </cacheField>
    <cacheField name="2558" numFmtId="0">
      <sharedItems containsBlank="1" containsMixedTypes="1" containsNumber="1" minValue="-0.4" maxValue="14292218029.77"/>
    </cacheField>
    <cacheField name="2559" numFmtId="0">
      <sharedItems containsBlank="1" containsMixedTypes="1" containsNumber="1" minValue="-0.7" maxValue="16272626222.809999"/>
    </cacheField>
    <cacheField name="2560" numFmtId="0">
      <sharedItems containsBlank="1" containsMixedTypes="1" containsNumber="1" minValue="-0.4" maxValue="17273175525.610001"/>
    </cacheField>
    <cacheField name="2561" numFmtId="0">
      <sharedItems containsMixedTypes="1" containsNumber="1" minValue="-0.6" maxValue="18198769653.029999"/>
    </cacheField>
    <cacheField name="2562" numFmtId="0">
      <sharedItems containsMixedTypes="1" containsNumber="1" minValue="1.2" maxValue="17088259226.440001"/>
    </cacheField>
    <cacheField name="2563" numFmtId="0">
      <sharedItems containsString="0" containsBlank="1" containsNumber="1" minValue="320" maxValue="13778829.25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7">
        <s v="สำนักงานคณะกรรมการพัฒนาการเศรษฐกิจและสังคมแห่งชาติ"/>
        <s v="สำนักงานเศรษฐกิจการเกษตรที่ 1 เชียงใหม่"/>
        <s v="สำนักงานเกษตรจังหวัดพะเยา"/>
        <s v="สำนักงานประมงจังหวัดพะเยา"/>
        <s v="ธนาคารเพื่อการเกษตรและสหกรณ์การเกษตรจังหวัดพะเยา"/>
        <s v="สำนักงานอุตสาหกรรมจังหวัดพะเยา"/>
        <s v="การไฟฟ้าส่วนภูมิภาคจังหวัดพะเยา"/>
        <s v="ตำรวจภูธรจังหวัดพะเยา"/>
        <s v="สำนักดัชนีเศรษฐกิจการค้า กระทรวงพาณิชย์"/>
        <s v="บริษัททีโอที จำกัด (มหาชน)"/>
        <s v="สำนักงานสถิติจังหวัดพะเยา"/>
        <s v="สำนักงานท่องเที่ยวและกีฬาจังหวัดพะเยา"/>
        <s v="ธนาคารแห่งประเทศไทย"/>
        <s v="สำนักงานสหกรณ์จังหวัดพะเยา"/>
        <s v="สำนักงานส่งเสริมการปกครองท้องถิ่นจังหวัดพะเยา"/>
        <s v="สำนักงานสรรพากรพื้นที่จังหวัดพะเยา"/>
        <s v="สำนักงานสรรพสามิตพื้นที่จังหวัดพะเยา"/>
        <s v="สำนักงานพาณิชย์จังหวัดพะเยา"/>
        <s v="ที่ทำการปกครองจังหวัดพะเยา"/>
        <s v="สำนักงานสาธารณสุขจังหวัดพะเยา"/>
        <s v="สำนักงานสวัสดิการและคุ้มครองแรงงานจังหวัดพะเยา"/>
        <s v="กรมสุขภาพจิต กระทรวงสาธารณสุข"/>
        <s v="สนง.ส่งเสริมการปกครองส่วนท้องถิ่น,สำนักงานเขตพื้นที่การศึกษาประถมศึกษา/มัธยมศึกษา"/>
        <s v="สำนักงานคณะกรรมการการอุดมศึกษา"/>
        <s v="กศน."/>
        <s v="สำนักงานวัฒนธรรมจังหวัดพะเยา/สำนักงานพระพุทธศาสนาจังหวัดพะเยา"/>
        <s v="สำนักงานพระพุทธศาสนาจังหวัดพะเยา"/>
        <s v="กรมอนามัย"/>
        <s v="สำนักงานประกันสังคมจังหวัดพะเยา"/>
        <s v="สำนักงานพัฒนาสังคมและความมั่นคงของมนุษย์จังหวัดพะเยา"/>
        <s v="โครงการชลประทานจังหวัดพะเยา"/>
        <s v="สำนักงานสิ่งแวดล้อมภาคที่ 2 (ลำปาง)"/>
        <s v="สำนักงานทรัพยากรธรรมชาติและสิ่งแวดล้อมจังหวัดพะเยา"/>
        <s v="สถานีครวจอากาศจังหวัดพะเยา"/>
        <s v="การประปาส่วนภูมิภาค สาขาพะเยา,สาขาจุน"/>
        <s v="กรมควบคุมมลพิษ"/>
        <s v="สำนักงานป้องกันและบรรเทาสาธารณภัยจังหวัดพะเยา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s v=" - "/>
    <s v=" - "/>
    <n v="33369"/>
    <s v=" -"/>
    <n v="33391"/>
    <n v="36017"/>
    <s v="p"/>
    <s v="p"/>
    <m/>
    <m/>
    <x v="0"/>
  </r>
  <r>
    <x v="0"/>
    <x v="1"/>
    <x v="1"/>
    <s v=" -"/>
    <s v=" -"/>
    <n v="80303"/>
    <s v=" -"/>
    <n v="80802"/>
    <n v="87858"/>
    <s v="p"/>
    <s v="p"/>
    <m/>
    <m/>
    <x v="0"/>
  </r>
  <r>
    <x v="0"/>
    <x v="2"/>
    <x v="0"/>
    <s v=" -"/>
    <s v=" -"/>
    <n v="13592"/>
    <n v="12155"/>
    <s v=" -"/>
    <n v="12273"/>
    <s v="p"/>
    <s v="p"/>
    <m/>
    <m/>
    <x v="0"/>
  </r>
  <r>
    <x v="0"/>
    <x v="3"/>
    <x v="0"/>
    <s v=" -"/>
    <s v=" -"/>
    <n v="1443"/>
    <n v="1674"/>
    <n v="1829"/>
    <n v="1813"/>
    <s v="p"/>
    <s v="p"/>
    <m/>
    <m/>
    <x v="0"/>
  </r>
  <r>
    <x v="0"/>
    <x v="4"/>
    <x v="0"/>
    <s v=" -"/>
    <s v=" -"/>
    <n v="482"/>
    <n v="529"/>
    <n v="547"/>
    <n v="620"/>
    <s v="p"/>
    <s v="p"/>
    <m/>
    <m/>
    <x v="0"/>
  </r>
  <r>
    <x v="0"/>
    <x v="5"/>
    <x v="2"/>
    <n v="1503949"/>
    <n v="1501299"/>
    <n v="1502794"/>
    <n v="1502914"/>
    <n v="1503981"/>
    <n v="1503191"/>
    <n v="1503926"/>
    <s v="p"/>
    <m/>
    <m/>
    <x v="1"/>
  </r>
  <r>
    <x v="0"/>
    <x v="6"/>
    <x v="2"/>
    <n v="730219"/>
    <n v="729928"/>
    <n v="730296"/>
    <n v="730365"/>
    <n v="730267"/>
    <n v="730447"/>
    <n v="730297"/>
    <s v="p"/>
    <m/>
    <m/>
    <x v="1"/>
  </r>
  <r>
    <x v="0"/>
    <x v="7"/>
    <x v="2"/>
    <n v="307376"/>
    <n v="307713"/>
    <n v="307406"/>
    <n v="307243"/>
    <n v="307607"/>
    <n v="307471"/>
    <n v="307525"/>
    <s v="p"/>
    <m/>
    <m/>
    <x v="1"/>
  </r>
  <r>
    <x v="0"/>
    <x v="8"/>
    <x v="2"/>
    <n v="360926"/>
    <n v="360744"/>
    <n v="361387"/>
    <n v="361338"/>
    <n v="361609"/>
    <n v="361424"/>
    <n v="361550"/>
    <s v="p"/>
    <m/>
    <m/>
    <x v="1"/>
  </r>
  <r>
    <x v="0"/>
    <x v="9"/>
    <x v="2"/>
    <n v="24676"/>
    <n v="24863"/>
    <n v="24617"/>
    <n v="25016"/>
    <n v="24993"/>
    <n v="24865"/>
    <n v="25516"/>
    <s v="p"/>
    <m/>
    <m/>
    <x v="1"/>
  </r>
  <r>
    <x v="0"/>
    <x v="10"/>
    <x v="3"/>
    <s v=" -"/>
    <s v=" -"/>
    <n v="336961"/>
    <n v="264712"/>
    <n v="310398"/>
    <n v="326643"/>
    <n v="345487"/>
    <n v="310257401"/>
    <m/>
    <m/>
    <x v="2"/>
  </r>
  <r>
    <x v="0"/>
    <x v="11"/>
    <x v="4"/>
    <s v=" -"/>
    <s v=" -"/>
    <n v="6854152"/>
    <n v="125587"/>
    <n v="33638000"/>
    <m/>
    <n v="43774000"/>
    <n v="19657391"/>
    <m/>
    <m/>
    <x v="2"/>
  </r>
  <r>
    <x v="0"/>
    <x v="12"/>
    <x v="4"/>
    <s v=" -"/>
    <s v=" -"/>
    <s v=" -"/>
    <n v="493.1"/>
    <n v="485"/>
    <n v="528.20000000000005"/>
    <n v="533.6"/>
    <n v="479"/>
    <m/>
    <m/>
    <x v="2"/>
  </r>
  <r>
    <x v="0"/>
    <x v="13"/>
    <x v="4"/>
    <s v=" -"/>
    <s v=" -"/>
    <s v=" -"/>
    <n v="643.20000000000005"/>
    <n v="554.6"/>
    <n v="636.20000000000005"/>
    <n v="647.1"/>
    <n v="640.24"/>
    <m/>
    <m/>
    <x v="2"/>
  </r>
  <r>
    <x v="0"/>
    <x v="14"/>
    <x v="5"/>
    <s v=" -"/>
    <s v=" -"/>
    <n v="5664"/>
    <n v="8616"/>
    <n v="8616"/>
    <n v="10183"/>
    <n v="8790"/>
    <n v="9178"/>
    <m/>
    <m/>
    <x v="3"/>
  </r>
  <r>
    <x v="0"/>
    <x v="15"/>
    <x v="2"/>
    <s v=" -"/>
    <s v=" -"/>
    <n v="6178.32"/>
    <n v="8417.9500000000007"/>
    <n v="8420.89"/>
    <n v="9313"/>
    <n v="8378.7800000000007"/>
    <n v="9031.49"/>
    <m/>
    <m/>
    <x v="3"/>
  </r>
  <r>
    <x v="0"/>
    <x v="16"/>
    <x v="4"/>
    <s v=" -"/>
    <s v=" -"/>
    <n v="2526.4299999999998"/>
    <n v="2720.13"/>
    <n v="2842.17"/>
    <n v="3334.86"/>
    <n v="2901.09"/>
    <n v="2729.3"/>
    <m/>
    <m/>
    <x v="3"/>
  </r>
  <r>
    <x v="0"/>
    <x v="17"/>
    <x v="6"/>
    <s v=" -"/>
    <s v=" -"/>
    <n v="151046.87"/>
    <n v="154862.01"/>
    <n v="167505.63"/>
    <n v="169391.5"/>
    <n v="151522.94"/>
    <n v="231935.35999999999"/>
    <m/>
    <m/>
    <x v="3"/>
  </r>
  <r>
    <x v="0"/>
    <x v="18"/>
    <x v="7"/>
    <s v=" -"/>
    <s v=" -"/>
    <n v="13400535206.209999"/>
    <n v="14292218029.77"/>
    <n v="16272626222.809999"/>
    <n v="17273175525.610001"/>
    <n v="18198769653.029999"/>
    <n v="17088259226.440001"/>
    <m/>
    <m/>
    <x v="4"/>
  </r>
  <r>
    <x v="0"/>
    <x v="19"/>
    <x v="8"/>
    <s v=" -"/>
    <s v=" -"/>
    <s v=" -"/>
    <s v=" -"/>
    <n v="269"/>
    <n v="284"/>
    <n v="284"/>
    <n v="179"/>
    <m/>
    <m/>
    <x v="5"/>
  </r>
  <r>
    <x v="0"/>
    <x v="20"/>
    <x v="7"/>
    <s v=" -"/>
    <s v=" -"/>
    <s v=" -"/>
    <s v=" -"/>
    <n v="4789.3"/>
    <n v="4923"/>
    <n v="4923"/>
    <n v="4362"/>
    <m/>
    <m/>
    <x v="5"/>
  </r>
  <r>
    <x v="0"/>
    <x v="21"/>
    <x v="9"/>
    <s v=" -"/>
    <s v=" -"/>
    <s v=" -"/>
    <s v=" -"/>
    <n v="4347"/>
    <n v="3792"/>
    <n v="3792"/>
    <n v="2738"/>
    <m/>
    <m/>
    <x v="5"/>
  </r>
  <r>
    <x v="0"/>
    <x v="22"/>
    <x v="10"/>
    <s v=" -"/>
    <s v=" -"/>
    <n v="158549"/>
    <n v="195547"/>
    <n v="164623"/>
    <n v="164623"/>
    <n v="172320"/>
    <n v="174302"/>
    <m/>
    <m/>
    <x v="6"/>
  </r>
  <r>
    <x v="0"/>
    <x v="23"/>
    <x v="11"/>
    <s v=" -"/>
    <s v=" -"/>
    <n v="315545449.93999994"/>
    <n v="345067703"/>
    <n v="348950820"/>
    <n v="508781.02"/>
    <n v="492679.8"/>
    <n v="489246"/>
    <m/>
    <m/>
    <x v="6"/>
  </r>
  <r>
    <x v="0"/>
    <x v="24"/>
    <x v="12"/>
    <s v=" -"/>
    <s v=" -"/>
    <n v="386"/>
    <n v="433"/>
    <n v="444"/>
    <n v="482"/>
    <n v="302"/>
    <n v="284"/>
    <m/>
    <m/>
    <x v="7"/>
  </r>
  <r>
    <x v="0"/>
    <x v="25"/>
    <x v="10"/>
    <s v=" -"/>
    <s v=" -"/>
    <n v="96"/>
    <n v="105"/>
    <n v="123"/>
    <n v="108"/>
    <n v="63"/>
    <n v="90"/>
    <m/>
    <m/>
    <x v="7"/>
  </r>
  <r>
    <x v="0"/>
    <x v="26"/>
    <x v="10"/>
    <s v=" -"/>
    <s v=" -"/>
    <n v="404"/>
    <n v="445"/>
    <n v="414"/>
    <n v="429"/>
    <n v="278"/>
    <n v="285"/>
    <m/>
    <m/>
    <x v="7"/>
  </r>
  <r>
    <x v="0"/>
    <x v="27"/>
    <x v="7"/>
    <s v=" -"/>
    <s v=" -"/>
    <n v="386100000"/>
    <n v="428900000"/>
    <n v="512700000"/>
    <n v="438900000"/>
    <n v="36010000"/>
    <n v="3814000"/>
    <m/>
    <m/>
    <x v="7"/>
  </r>
  <r>
    <x v="0"/>
    <x v="28"/>
    <x v="13"/>
    <s v=" -"/>
    <s v=" -"/>
    <s v=" -"/>
    <s v=" -"/>
    <n v="102.3"/>
    <n v="101.4"/>
    <n v="102.2"/>
    <n v="103.6"/>
    <m/>
    <m/>
    <x v="8"/>
  </r>
  <r>
    <x v="0"/>
    <x v="29"/>
    <x v="13"/>
    <s v=" -"/>
    <s v=" -"/>
    <s v=" -"/>
    <s v=" -"/>
    <n v="2.2999999999999998"/>
    <n v="0.6"/>
    <n v="-0.6"/>
    <n v="1.2"/>
    <m/>
    <m/>
    <x v="8"/>
  </r>
  <r>
    <x v="0"/>
    <x v="30"/>
    <x v="14"/>
    <s v=" -"/>
    <s v=" -"/>
    <s v=" -"/>
    <s v=" -"/>
    <n v="47451"/>
    <n v="31249"/>
    <n v="28759"/>
    <n v="27529"/>
    <m/>
    <m/>
    <x v="9"/>
  </r>
  <r>
    <x v="0"/>
    <x v="31"/>
    <x v="14"/>
    <s v=" -"/>
    <s v=" -"/>
    <s v=" -"/>
    <s v=" -"/>
    <n v="31503"/>
    <n v="23588"/>
    <n v="21972"/>
    <n v="20742"/>
    <m/>
    <m/>
    <x v="9"/>
  </r>
  <r>
    <x v="0"/>
    <x v="32"/>
    <x v="9"/>
    <s v=" -"/>
    <s v=" -"/>
    <n v="105540"/>
    <n v="108668"/>
    <n v="150239"/>
    <n v="172635"/>
    <n v="200129"/>
    <s v="p"/>
    <m/>
    <m/>
    <x v="10"/>
  </r>
  <r>
    <x v="0"/>
    <x v="33"/>
    <x v="5"/>
    <s v=" -"/>
    <s v=" -"/>
    <n v="59265"/>
    <n v="40020"/>
    <n v="45426"/>
    <n v="29254"/>
    <n v="32806"/>
    <s v="p"/>
    <m/>
    <m/>
    <x v="10"/>
  </r>
  <r>
    <x v="0"/>
    <x v="34"/>
    <x v="9"/>
    <s v=" -"/>
    <s v=" -"/>
    <n v="258659"/>
    <n v="274443"/>
    <n v="292133"/>
    <n v="308617"/>
    <n v="321970"/>
    <s v="p"/>
    <m/>
    <m/>
    <x v="11"/>
  </r>
  <r>
    <x v="0"/>
    <x v="35"/>
    <x v="15"/>
    <s v=" -"/>
    <s v=" -"/>
    <n v="2.46"/>
    <n v="2.41"/>
    <n v="2.33"/>
    <n v="2.25"/>
    <n v="2.25"/>
    <s v="p"/>
    <m/>
    <m/>
    <x v="11"/>
  </r>
  <r>
    <x v="0"/>
    <x v="36"/>
    <x v="16"/>
    <s v=" -"/>
    <s v=" -"/>
    <n v="1128.27"/>
    <n v="1294.03"/>
    <n v="1334.75"/>
    <n v="1394.68"/>
    <n v="1460.56"/>
    <s v="p"/>
    <m/>
    <m/>
    <x v="11"/>
  </r>
  <r>
    <x v="0"/>
    <x v="37"/>
    <x v="0"/>
    <s v=" -"/>
    <s v=" -"/>
    <n v="1018"/>
    <n v="1114"/>
    <n v="1195"/>
    <n v="1286"/>
    <n v="1380"/>
    <n v="1419"/>
    <m/>
    <m/>
    <x v="11"/>
  </r>
  <r>
    <x v="0"/>
    <x v="38"/>
    <x v="0"/>
    <s v=" -"/>
    <s v=" -"/>
    <n v="14017"/>
    <n v="14223"/>
    <n v="14797"/>
    <n v="15168"/>
    <n v="16061"/>
    <s v="p"/>
    <m/>
    <m/>
    <x v="12"/>
  </r>
  <r>
    <x v="0"/>
    <x v="39"/>
    <x v="0"/>
    <s v=" -"/>
    <s v=" -"/>
    <n v="14736"/>
    <n v="15028"/>
    <n v="13701"/>
    <n v="14485"/>
    <n v="13861"/>
    <s v="p"/>
    <m/>
    <m/>
    <x v="12"/>
  </r>
  <r>
    <x v="0"/>
    <x v="40"/>
    <x v="8"/>
    <s v=" -"/>
    <s v=" -"/>
    <s v=" -"/>
    <s v=" -"/>
    <n v="54"/>
    <s v="p"/>
    <s v="p"/>
    <n v="46"/>
    <m/>
    <m/>
    <x v="13"/>
  </r>
  <r>
    <x v="0"/>
    <x v="41"/>
    <x v="8"/>
    <s v=" -"/>
    <s v=" -"/>
    <s v=" -"/>
    <s v=" -"/>
    <n v="23"/>
    <s v="p"/>
    <s v="p"/>
    <n v="22"/>
    <m/>
    <m/>
    <x v="13"/>
  </r>
  <r>
    <x v="0"/>
    <x v="42"/>
    <x v="7"/>
    <s v=" -"/>
    <s v=" -"/>
    <s v=" -"/>
    <s v=" -"/>
    <n v="3939971677.6399999"/>
    <s v="p"/>
    <s v="p"/>
    <s v="p"/>
    <m/>
    <m/>
    <x v="14"/>
  </r>
  <r>
    <x v="0"/>
    <x v="43"/>
    <x v="7"/>
    <s v=" -"/>
    <s v=" -"/>
    <s v=" -"/>
    <s v=" -"/>
    <n v="3000368211.1799998"/>
    <s v="p"/>
    <s v="p"/>
    <s v="p"/>
    <m/>
    <m/>
    <x v="14"/>
  </r>
  <r>
    <x v="0"/>
    <x v="44"/>
    <x v="0"/>
    <s v=" -"/>
    <s v=" -"/>
    <n v="551361554"/>
    <n v="578724750"/>
    <n v="678764760.80999994"/>
    <n v="618865953"/>
    <n v="592145460.32000005"/>
    <n v="614450366"/>
    <m/>
    <m/>
    <x v="15"/>
  </r>
  <r>
    <x v="0"/>
    <x v="45"/>
    <x v="7"/>
    <s v=" -"/>
    <s v=" -"/>
    <n v="690061"/>
    <n v="22795545"/>
    <n v="19295798"/>
    <n v="16852204"/>
    <n v="21305953"/>
    <n v="22317088"/>
    <m/>
    <m/>
    <x v="16"/>
  </r>
  <r>
    <x v="0"/>
    <x v="46"/>
    <x v="10"/>
    <s v=" -"/>
    <s v=" -"/>
    <m/>
    <m/>
    <n v="141"/>
    <s v="p"/>
    <s v="p"/>
    <s v="p"/>
    <m/>
    <m/>
    <x v="17"/>
  </r>
  <r>
    <x v="0"/>
    <x v="47"/>
    <x v="7"/>
    <s v=" -"/>
    <s v=" -"/>
    <m/>
    <m/>
    <n v="207450"/>
    <s v="p"/>
    <s v="p"/>
    <s v="p"/>
    <m/>
    <m/>
    <x v="17"/>
  </r>
  <r>
    <x v="1"/>
    <x v="48"/>
    <x v="9"/>
    <s v=" -"/>
    <s v=" -"/>
    <n v="484454"/>
    <n v="482645"/>
    <n v="479188"/>
    <n v="477100"/>
    <n v="475215"/>
    <n v="472356"/>
    <m/>
    <m/>
    <x v="18"/>
  </r>
  <r>
    <x v="1"/>
    <x v="49"/>
    <x v="9"/>
    <s v=" -"/>
    <s v=" -"/>
    <n v="66000"/>
    <n v="64889"/>
    <n v="63915"/>
    <n v="63174"/>
    <n v="62361"/>
    <s v="p"/>
    <m/>
    <m/>
    <x v="18"/>
  </r>
  <r>
    <x v="1"/>
    <x v="50"/>
    <x v="9"/>
    <s v=" -"/>
    <s v=" -"/>
    <n v="336491"/>
    <n v="330731"/>
    <n v="324168"/>
    <n v="318214"/>
    <n v="312637"/>
    <s v="p"/>
    <m/>
    <m/>
    <x v="18"/>
  </r>
  <r>
    <x v="1"/>
    <x v="51"/>
    <x v="9"/>
    <s v=" -"/>
    <s v=" -"/>
    <n v="81963"/>
    <n v="86964"/>
    <n v="85347"/>
    <n v="95712"/>
    <n v="100217"/>
    <s v="p"/>
    <m/>
    <m/>
    <x v="18"/>
  </r>
  <r>
    <x v="1"/>
    <x v="52"/>
    <x v="17"/>
    <s v=" -"/>
    <s v=" -"/>
    <n v="-0.5"/>
    <n v="-0.4"/>
    <n v="-0.7"/>
    <n v="-0.4"/>
    <n v="-0.4"/>
    <s v="p"/>
    <m/>
    <m/>
    <x v="18"/>
  </r>
  <r>
    <x v="1"/>
    <x v="53"/>
    <x v="18"/>
    <s v=" -"/>
    <s v=" -"/>
    <n v="76.5"/>
    <n v="76.2"/>
    <n v="75.599999999999994"/>
    <n v="75.31"/>
    <n v="75"/>
    <s v="p"/>
    <m/>
    <m/>
    <x v="18"/>
  </r>
  <r>
    <x v="1"/>
    <x v="54"/>
    <x v="19"/>
    <s v=" -"/>
    <s v=" -"/>
    <n v="181374"/>
    <n v="183743"/>
    <n v="185971"/>
    <n v="188120"/>
    <n v="190142"/>
    <n v="192755"/>
    <m/>
    <m/>
    <x v="18"/>
  </r>
  <r>
    <x v="1"/>
    <x v="55"/>
    <x v="17"/>
    <s v=" -"/>
    <s v=" -"/>
    <n v="5.9"/>
    <n v="6.99"/>
    <n v="7.04"/>
    <n v="6.41"/>
    <n v="6.57"/>
    <n v="6.2"/>
    <m/>
    <m/>
    <x v="19"/>
  </r>
  <r>
    <x v="1"/>
    <x v="56"/>
    <x v="20"/>
    <s v=" -"/>
    <s v=" -"/>
    <n v="1834"/>
    <n v="1964"/>
    <n v="1831"/>
    <n v="1736"/>
    <n v="1801"/>
    <s v="p"/>
    <m/>
    <m/>
    <x v="18"/>
  </r>
  <r>
    <x v="1"/>
    <x v="57"/>
    <x v="20"/>
    <s v=" -"/>
    <s v=" -"/>
    <n v="852"/>
    <n v="894"/>
    <n v="880"/>
    <n v="842"/>
    <n v="905"/>
    <s v="p"/>
    <m/>
    <m/>
    <x v="18"/>
  </r>
  <r>
    <x v="1"/>
    <x v="58"/>
    <x v="17"/>
    <s v=" -"/>
    <s v=" -"/>
    <n v="97.3"/>
    <n v="94.5"/>
    <n v="94.6"/>
    <n v="91.3"/>
    <n v="92"/>
    <s v="p"/>
    <m/>
    <m/>
    <x v="10"/>
  </r>
  <r>
    <x v="1"/>
    <x v="59"/>
    <x v="17"/>
    <s v=" -"/>
    <s v=" -"/>
    <n v="97.7"/>
    <n v="95.5"/>
    <n v="99.2"/>
    <n v="97.4"/>
    <n v="98.8"/>
    <s v="p"/>
    <m/>
    <m/>
    <x v="10"/>
  </r>
  <r>
    <x v="1"/>
    <x v="60"/>
    <x v="17"/>
    <s v=" -"/>
    <s v=" -"/>
    <n v="0.375"/>
    <n v="0.375"/>
    <n v="0.3"/>
    <n v="1"/>
    <n v="0.6"/>
    <s v="p"/>
    <m/>
    <m/>
    <x v="10"/>
  </r>
  <r>
    <x v="1"/>
    <x v="61"/>
    <x v="21"/>
    <s v=" -"/>
    <s v=" -"/>
    <s v=" -"/>
    <s v=" -"/>
    <n v="300"/>
    <n v="305"/>
    <n v="315"/>
    <n v="315"/>
    <n v="320"/>
    <m/>
    <x v="20"/>
  </r>
  <r>
    <x v="1"/>
    <x v="62"/>
    <x v="9"/>
    <s v=" -"/>
    <s v=" -"/>
    <s v=" -"/>
    <s v=" -"/>
    <n v="32825"/>
    <s v="p"/>
    <s v="p"/>
    <s v="p"/>
    <m/>
    <m/>
    <x v="10"/>
  </r>
  <r>
    <x v="1"/>
    <x v="63"/>
    <x v="22"/>
    <s v=" -"/>
    <s v=" -"/>
    <s v=" -"/>
    <s v=" -"/>
    <n v="109.17"/>
    <s v="p"/>
    <s v="p"/>
    <s v="p"/>
    <m/>
    <m/>
    <x v="21"/>
  </r>
  <r>
    <x v="1"/>
    <x v="64"/>
    <x v="17"/>
    <s v=" -"/>
    <s v=" -"/>
    <n v="15"/>
    <n v="15"/>
    <n v="14"/>
    <n v="16.12"/>
    <n v="28.13"/>
    <n v="13.7"/>
    <m/>
    <m/>
    <x v="22"/>
  </r>
  <r>
    <x v="1"/>
    <x v="65"/>
    <x v="17"/>
    <s v=" -"/>
    <s v=" -"/>
    <n v="14"/>
    <n v="13"/>
    <n v="15"/>
    <n v="15.41"/>
    <n v="17.61"/>
    <n v="15.4"/>
    <m/>
    <m/>
    <x v="22"/>
  </r>
  <r>
    <x v="1"/>
    <x v="66"/>
    <x v="17"/>
    <s v=" -"/>
    <s v=" -"/>
    <n v="16"/>
    <n v="16"/>
    <n v="24"/>
    <n v="12.41"/>
    <n v="15.67"/>
    <n v="13.9"/>
    <m/>
    <m/>
    <x v="22"/>
  </r>
  <r>
    <x v="1"/>
    <x v="67"/>
    <x v="9"/>
    <s v=" -"/>
    <s v=" -"/>
    <n v="167"/>
    <n v="114"/>
    <n v="3"/>
    <n v="32"/>
    <n v="54"/>
    <n v="328"/>
    <m/>
    <m/>
    <x v="22"/>
  </r>
  <r>
    <x v="1"/>
    <x v="68"/>
    <x v="9"/>
    <s v=" -"/>
    <s v=" -"/>
    <n v="31169"/>
    <n v="31677"/>
    <n v="22647"/>
    <n v="48951"/>
    <n v="26304"/>
    <n v="24923"/>
    <m/>
    <m/>
    <x v="23"/>
  </r>
  <r>
    <x v="1"/>
    <x v="69"/>
    <x v="9"/>
    <s v=" -"/>
    <s v=" -"/>
    <n v="1462"/>
    <n v="1442"/>
    <n v="1434"/>
    <n v="2369"/>
    <n v="1269"/>
    <n v="1336"/>
    <m/>
    <m/>
    <x v="23"/>
  </r>
  <r>
    <x v="1"/>
    <x v="70"/>
    <x v="9"/>
    <s v=" -"/>
    <s v=" -"/>
    <n v="32976"/>
    <n v="34265"/>
    <n v="35419"/>
    <s v="p"/>
    <n v="43504"/>
    <n v="44293"/>
    <m/>
    <m/>
    <x v="24"/>
  </r>
  <r>
    <x v="1"/>
    <x v="71"/>
    <x v="9"/>
    <s v=" -"/>
    <s v=" -"/>
    <n v="24895"/>
    <n v="20667"/>
    <n v="21675"/>
    <s v="p"/>
    <n v="31705"/>
    <n v="44293"/>
    <m/>
    <m/>
    <x v="24"/>
  </r>
  <r>
    <x v="1"/>
    <x v="72"/>
    <x v="8"/>
    <s v=" -"/>
    <s v=" -"/>
    <n v="519"/>
    <n v="525"/>
    <n v="525"/>
    <n v="601"/>
    <n v="531"/>
    <n v="530"/>
    <m/>
    <m/>
    <x v="25"/>
  </r>
  <r>
    <x v="1"/>
    <x v="73"/>
    <x v="23"/>
    <s v=" -"/>
    <s v=" -"/>
    <n v="2662"/>
    <n v="2486"/>
    <n v="2519"/>
    <n v="2006"/>
    <n v="2004"/>
    <n v="2048"/>
    <m/>
    <m/>
    <x v="26"/>
  </r>
  <r>
    <x v="1"/>
    <x v="74"/>
    <x v="9"/>
    <s v=" -"/>
    <s v=" -"/>
    <n v="550947"/>
    <n v="579562"/>
    <n v="622049"/>
    <n v="634058"/>
    <n v="628304"/>
    <n v="608878"/>
    <m/>
    <m/>
    <x v="19"/>
  </r>
  <r>
    <x v="1"/>
    <x v="75"/>
    <x v="9"/>
    <s v=" -"/>
    <s v=" -"/>
    <n v="60368"/>
    <n v="62155"/>
    <n v="62536"/>
    <n v="60139"/>
    <n v="62817"/>
    <n v="62043"/>
    <m/>
    <m/>
    <x v="19"/>
  </r>
  <r>
    <x v="1"/>
    <x v="76"/>
    <x v="8"/>
    <s v=" -"/>
    <s v=" -"/>
    <n v="7"/>
    <n v="7"/>
    <n v="7"/>
    <n v="7"/>
    <n v="7"/>
    <n v="7"/>
    <m/>
    <m/>
    <x v="19"/>
  </r>
  <r>
    <x v="1"/>
    <x v="77"/>
    <x v="24"/>
    <s v=" -"/>
    <s v=" -"/>
    <n v="781"/>
    <n v="781"/>
    <n v="805"/>
    <n v="879"/>
    <n v="879"/>
    <n v="879"/>
    <m/>
    <m/>
    <x v="19"/>
  </r>
  <r>
    <x v="1"/>
    <x v="78"/>
    <x v="25"/>
    <s v=" -"/>
    <s v=" -"/>
    <n v="4925.0714285714284"/>
    <n v="4090.3135593220341"/>
    <n v="4022.1416666666669"/>
    <n v="4055.9411764705883"/>
    <n v="3398.9929577464791"/>
    <n v="3017"/>
    <m/>
    <m/>
    <x v="19"/>
  </r>
  <r>
    <x v="1"/>
    <x v="79"/>
    <x v="25"/>
    <s v=" -"/>
    <s v=" -"/>
    <n v="8775.5818181818177"/>
    <n v="6797.9859154929582"/>
    <n v="6797.9859154929582"/>
    <n v="6350.75"/>
    <n v="5886.0609756097565"/>
    <n v="5959"/>
    <m/>
    <m/>
    <x v="19"/>
  </r>
  <r>
    <x v="1"/>
    <x v="80"/>
    <x v="25"/>
    <s v=" -"/>
    <s v=" -"/>
    <n v="509.66948257655753"/>
    <n v="504.87133891213387"/>
    <n v="495.54106776180697"/>
    <n v="508.595363540569"/>
    <n v="524.62717391304352"/>
    <n v="534"/>
    <m/>
    <m/>
    <x v="19"/>
  </r>
  <r>
    <x v="1"/>
    <x v="81"/>
    <x v="17"/>
    <s v=" -"/>
    <s v=" -"/>
    <s v=" -"/>
    <s v=" -"/>
    <n v="19.2"/>
    <s v="p"/>
    <s v="p"/>
    <s v="p"/>
    <m/>
    <m/>
    <x v="27"/>
  </r>
  <r>
    <x v="1"/>
    <x v="82"/>
    <x v="25"/>
    <s v=" -"/>
    <s v=" -"/>
    <s v=" -"/>
    <s v=" -"/>
    <s v="ไม่มีข้อมูล"/>
    <s v="p"/>
    <s v="p"/>
    <s v="p"/>
    <m/>
    <m/>
    <x v="19"/>
  </r>
  <r>
    <x v="1"/>
    <x v="55"/>
    <x v="25"/>
    <s v=" -"/>
    <s v=" -"/>
    <s v=" -"/>
    <s v=" -"/>
    <n v="7.04"/>
    <s v="p"/>
    <s v="p"/>
    <s v="p"/>
    <m/>
    <m/>
    <x v="19"/>
  </r>
  <r>
    <x v="1"/>
    <x v="83"/>
    <x v="9"/>
    <s v=" -"/>
    <s v=" -"/>
    <n v="14545"/>
    <n v="16186"/>
    <n v="16382"/>
    <n v="16501"/>
    <n v="17057"/>
    <n v="16553"/>
    <m/>
    <m/>
    <x v="28"/>
  </r>
  <r>
    <x v="1"/>
    <x v="84"/>
    <x v="9"/>
    <s v=" -"/>
    <s v=" -"/>
    <n v="20759"/>
    <n v="22069"/>
    <n v="23726"/>
    <n v="28173"/>
    <n v="35572"/>
    <n v="42934"/>
    <m/>
    <m/>
    <x v="28"/>
  </r>
  <r>
    <x v="1"/>
    <x v="85"/>
    <x v="9"/>
    <s v=" -"/>
    <s v=" -"/>
    <n v="59"/>
    <n v="56"/>
    <n v="66"/>
    <n v="68"/>
    <n v="50"/>
    <n v="83"/>
    <m/>
    <m/>
    <x v="28"/>
  </r>
  <r>
    <x v="1"/>
    <x v="86"/>
    <x v="9"/>
    <s v=" -"/>
    <s v=" -"/>
    <s v=" -"/>
    <s v=" -"/>
    <s v="p"/>
    <s v="p"/>
    <s v="p"/>
    <s v="p"/>
    <m/>
    <m/>
    <x v="29"/>
  </r>
  <r>
    <x v="1"/>
    <x v="87"/>
    <x v="9"/>
    <s v=" -"/>
    <s v=" -"/>
    <s v=" -"/>
    <s v=" -"/>
    <s v="p"/>
    <s v="p"/>
    <s v="p"/>
    <s v="p"/>
    <m/>
    <m/>
    <x v="29"/>
  </r>
  <r>
    <x v="1"/>
    <x v="88"/>
    <x v="9"/>
    <s v=" -"/>
    <s v=" -"/>
    <s v=" -"/>
    <s v=" -"/>
    <n v="0"/>
    <s v="p"/>
    <s v="p"/>
    <s v="p"/>
    <m/>
    <m/>
    <x v="29"/>
  </r>
  <r>
    <x v="1"/>
    <x v="89"/>
    <x v="9"/>
    <s v=" -"/>
    <s v=" -"/>
    <s v=" -"/>
    <s v=" -"/>
    <n v="23753"/>
    <s v="p"/>
    <s v="p"/>
    <s v="p"/>
    <m/>
    <m/>
    <x v="29"/>
  </r>
  <r>
    <x v="1"/>
    <x v="90"/>
    <x v="7"/>
    <s v=" -"/>
    <n v="15491"/>
    <m/>
    <n v="17673"/>
    <m/>
    <n v="14593.62"/>
    <s v="p"/>
    <s v="p"/>
    <m/>
    <m/>
    <x v="10"/>
  </r>
  <r>
    <x v="1"/>
    <x v="91"/>
    <x v="7"/>
    <n v="11484"/>
    <n v="11245"/>
    <n v="11835"/>
    <n v="13783"/>
    <n v="13100.65"/>
    <n v="12293.42"/>
    <n v="12751.8"/>
    <s v="p"/>
    <m/>
    <m/>
    <x v="10"/>
  </r>
  <r>
    <x v="1"/>
    <x v="92"/>
    <x v="7"/>
    <s v=" -"/>
    <s v=" -"/>
    <s v=" -"/>
    <s v=" -"/>
    <n v="148001"/>
    <s v="p"/>
    <s v="p"/>
    <s v="p"/>
    <m/>
    <m/>
    <x v="10"/>
  </r>
  <r>
    <x v="1"/>
    <x v="93"/>
    <x v="17"/>
    <s v=" -"/>
    <s v=" - "/>
    <s v=" - "/>
    <s v=" - "/>
    <s v="128,2"/>
    <s v="p"/>
    <s v="p"/>
    <s v="p"/>
    <m/>
    <m/>
    <x v="10"/>
  </r>
  <r>
    <x v="1"/>
    <x v="94"/>
    <x v="7"/>
    <s v=" - "/>
    <s v=" -"/>
    <s v=" -"/>
    <s v=" -"/>
    <n v="0.38800000000000001"/>
    <s v="p"/>
    <s v="p"/>
    <s v="p"/>
    <m/>
    <m/>
    <x v="10"/>
  </r>
  <r>
    <x v="1"/>
    <x v="95"/>
    <x v="7"/>
    <s v=" -"/>
    <s v=" -"/>
    <s v=" -"/>
    <s v=" -"/>
    <n v="0.32900000000000001"/>
    <s v="p"/>
    <s v="p"/>
    <s v="p"/>
    <m/>
    <m/>
    <x v="10"/>
  </r>
  <r>
    <x v="1"/>
    <x v="96"/>
    <x v="17"/>
    <s v=" -"/>
    <s v=" -"/>
    <s v=" -"/>
    <s v=" -"/>
    <n v="11.87"/>
    <s v="p"/>
    <s v="p"/>
    <s v="p"/>
    <m/>
    <m/>
    <x v="10"/>
  </r>
  <r>
    <x v="1"/>
    <x v="97"/>
    <x v="10"/>
    <s v=" -"/>
    <s v=" -"/>
    <n v="4210"/>
    <n v="3328"/>
    <n v="2928"/>
    <n v="3999"/>
    <n v="4301"/>
    <n v="4559"/>
    <m/>
    <m/>
    <x v="7"/>
  </r>
  <r>
    <x v="1"/>
    <x v="98"/>
    <x v="10"/>
    <s v=" -"/>
    <s v=" -"/>
    <n v="3569"/>
    <n v="2727"/>
    <n v="2585"/>
    <n v="3643"/>
    <n v="4026"/>
    <n v="4346"/>
    <m/>
    <m/>
    <x v="7"/>
  </r>
  <r>
    <x v="1"/>
    <x v="99"/>
    <x v="26"/>
    <s v=" -"/>
    <s v=" -"/>
    <s v=" -"/>
    <s v=" -"/>
    <n v="1033"/>
    <n v="1980"/>
    <n v="2453"/>
    <n v="2664"/>
    <m/>
    <m/>
    <x v="7"/>
  </r>
  <r>
    <x v="2"/>
    <x v="100"/>
    <x v="8"/>
    <s v=" -"/>
    <s v=" -"/>
    <n v="391"/>
    <n v="393"/>
    <n v="395"/>
    <n v="395"/>
    <n v="395"/>
    <n v="398"/>
    <m/>
    <m/>
    <x v="30"/>
  </r>
  <r>
    <x v="2"/>
    <x v="101"/>
    <x v="27"/>
    <s v=" -"/>
    <s v=" -"/>
    <n v="137771046"/>
    <n v="139461046"/>
    <n v="139487826"/>
    <n v="139461046"/>
    <n v="139487826"/>
    <n v="139487826"/>
    <m/>
    <m/>
    <x v="30"/>
  </r>
  <r>
    <x v="2"/>
    <x v="102"/>
    <x v="28"/>
    <s v=" -"/>
    <s v=" -"/>
    <n v="575.87541013698637"/>
    <n v="459.90668493150685"/>
    <n v="484.60150684931506"/>
    <n v="484.6"/>
    <n v="484.60150684931506"/>
    <n v="482.12964383561643"/>
    <m/>
    <m/>
    <x v="31"/>
  </r>
  <r>
    <x v="2"/>
    <x v="103"/>
    <x v="2"/>
    <s v=" -"/>
    <s v=" -"/>
    <s v=" -"/>
    <s v=" -"/>
    <n v="2008836.69"/>
    <s v="p"/>
    <s v="p"/>
    <s v="p"/>
    <m/>
    <m/>
    <x v="32"/>
  </r>
  <r>
    <x v="2"/>
    <x v="104"/>
    <x v="17"/>
    <s v=" -"/>
    <s v=" -"/>
    <s v=" -"/>
    <s v=" -"/>
    <n v="50.7"/>
    <s v="p"/>
    <s v="p"/>
    <s v="p"/>
    <m/>
    <m/>
    <x v="32"/>
  </r>
  <r>
    <x v="2"/>
    <x v="105"/>
    <x v="29"/>
    <s v=" -"/>
    <s v=" -"/>
    <n v="97.5"/>
    <n v="67.900000000000006"/>
    <n v="90"/>
    <n v="108.8"/>
    <n v="122.8"/>
    <n v="61.7"/>
    <m/>
    <m/>
    <x v="33"/>
  </r>
  <r>
    <x v="2"/>
    <x v="106"/>
    <x v="27"/>
    <s v=" -"/>
    <s v=" -"/>
    <n v="1930"/>
    <n v="1430"/>
    <n v="1430"/>
    <n v="24550"/>
    <n v="51120"/>
    <n v="39120"/>
    <m/>
    <m/>
    <x v="34"/>
  </r>
  <r>
    <x v="2"/>
    <x v="107"/>
    <x v="27"/>
    <s v=" -"/>
    <s v=" -"/>
    <n v="7500635"/>
    <n v="7992651"/>
    <n v="7033066"/>
    <n v="8230567"/>
    <n v="9470904"/>
    <n v="7699713"/>
    <m/>
    <m/>
    <x v="34"/>
  </r>
  <r>
    <x v="2"/>
    <x v="108"/>
    <x v="27"/>
    <s v=" -"/>
    <s v=" -"/>
    <n v="5532849"/>
    <n v="5515623"/>
    <n v="4876809"/>
    <n v="5973742"/>
    <n v="7201691"/>
    <n v="4233327"/>
    <m/>
    <m/>
    <x v="34"/>
  </r>
  <r>
    <x v="2"/>
    <x v="109"/>
    <x v="17"/>
    <s v=" -"/>
    <s v=" -"/>
    <s v=" -"/>
    <s v=" -"/>
    <s v="32-70"/>
    <s v="p"/>
    <s v="p"/>
    <s v="p"/>
    <m/>
    <m/>
    <x v="35"/>
  </r>
  <r>
    <x v="2"/>
    <x v="110"/>
    <x v="30"/>
    <s v=" -"/>
    <s v=" -"/>
    <s v=" -"/>
    <s v=" -"/>
    <n v="46"/>
    <s v="p"/>
    <s v="p"/>
    <s v="p"/>
    <m/>
    <m/>
    <x v="35"/>
  </r>
  <r>
    <x v="2"/>
    <x v="111"/>
    <x v="2"/>
    <s v=" -"/>
    <s v=" -"/>
    <n v="90363"/>
    <n v="90363"/>
    <n v="90363"/>
    <n v="90363"/>
    <n v="90363"/>
    <n v="90363"/>
    <m/>
    <m/>
    <x v="30"/>
  </r>
  <r>
    <x v="2"/>
    <x v="112"/>
    <x v="9"/>
    <s v=" -"/>
    <s v=" -"/>
    <s v=" -"/>
    <s v=" -"/>
    <s v=" -"/>
    <n v="8341"/>
    <n v="7984"/>
    <n v="11918"/>
    <n v="87049"/>
    <m/>
    <x v="36"/>
  </r>
  <r>
    <x v="2"/>
    <x v="113"/>
    <x v="7"/>
    <s v=" -"/>
    <s v=" -"/>
    <s v=" -"/>
    <s v=" -"/>
    <s v=" -"/>
    <n v="36238483"/>
    <n v="12626782.25"/>
    <n v="35383515.829999998"/>
    <n v="13778829.25"/>
    <m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3" cacheId="2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13"/>
        <item x="4"/>
        <item x="26"/>
        <item x="9"/>
        <item x="18"/>
        <item x="12"/>
        <item x="5"/>
        <item x="25"/>
        <item x="3"/>
        <item x="28"/>
        <item x="24"/>
        <item x="20"/>
        <item x="7"/>
        <item x="1"/>
        <item x="16"/>
        <item x="21"/>
        <item x="6"/>
        <item x="29"/>
        <item x="17"/>
        <item x="10"/>
        <item x="23"/>
        <item x="2"/>
        <item x="27"/>
        <item x="11"/>
        <item x="0"/>
        <item x="15"/>
        <item x="30"/>
        <item x="14"/>
        <item x="19"/>
        <item x="8"/>
        <item x="2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92" cacheId="2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35"/>
        <item x="21"/>
        <item x="27"/>
        <item x="24"/>
        <item x="34"/>
        <item x="6"/>
        <item x="30"/>
        <item x="7"/>
        <item x="18"/>
        <item x="4"/>
        <item x="12"/>
        <item x="9"/>
        <item x="33"/>
        <item x="22"/>
        <item x="2"/>
        <item x="23"/>
        <item x="0"/>
        <item x="32"/>
        <item x="11"/>
        <item x="28"/>
        <item x="3"/>
        <item x="36"/>
        <item x="26"/>
        <item x="29"/>
        <item x="17"/>
        <item x="25"/>
        <item x="1"/>
        <item x="14"/>
        <item x="10"/>
        <item x="16"/>
        <item x="15"/>
        <item x="20"/>
        <item x="13"/>
        <item x="19"/>
        <item x="31"/>
        <item x="5"/>
        <item x="8"/>
        <item t="default"/>
      </items>
    </pivotField>
  </pivotFields>
  <rowFields count="1">
    <field x="1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1" cacheId="26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8"/>
  <sheetViews>
    <sheetView tabSelected="1" zoomScale="80" zoomScaleNormal="80" workbookViewId="0">
      <selection activeCell="C9" sqref="C9"/>
    </sheetView>
  </sheetViews>
  <sheetFormatPr defaultColWidth="9" defaultRowHeight="18.75"/>
  <cols>
    <col min="1" max="1" width="4.5" style="4" bestFit="1" customWidth="1"/>
    <col min="2" max="2" width="22.5" style="7" customWidth="1"/>
    <col min="3" max="3" width="50.125" style="3" customWidth="1"/>
    <col min="4" max="4" width="13.5" style="4" customWidth="1"/>
    <col min="5" max="8" width="11.75" style="10" customWidth="1"/>
    <col min="9" max="9" width="11.75" style="18" customWidth="1"/>
    <col min="10" max="14" width="11.75" style="10" customWidth="1"/>
    <col min="15" max="15" width="45.5" style="4" customWidth="1"/>
    <col min="16" max="16" width="27.125" style="18" customWidth="1"/>
    <col min="17" max="16384" width="9" style="1"/>
  </cols>
  <sheetData>
    <row r="1" spans="1:16" ht="39.950000000000003" customHeight="1" thickBot="1">
      <c r="A1" s="8" t="s">
        <v>197</v>
      </c>
      <c r="D1" s="16"/>
      <c r="E1" s="9"/>
      <c r="F1" s="9"/>
      <c r="G1" s="9"/>
      <c r="H1" s="9"/>
      <c r="I1" s="16"/>
      <c r="J1" s="9"/>
      <c r="K1" s="9"/>
      <c r="L1" s="9"/>
      <c r="M1" s="9"/>
      <c r="N1" s="9"/>
      <c r="O1" s="16"/>
      <c r="P1" s="16"/>
    </row>
    <row r="2" spans="1:16" s="4" customFormat="1" ht="29.25" customHeight="1" thickBot="1">
      <c r="A2" s="134" t="s">
        <v>0</v>
      </c>
      <c r="B2" s="136" t="s">
        <v>2</v>
      </c>
      <c r="C2" s="134" t="s">
        <v>1</v>
      </c>
      <c r="D2" s="134" t="s">
        <v>121</v>
      </c>
      <c r="E2" s="141" t="s">
        <v>122</v>
      </c>
      <c r="F2" s="142"/>
      <c r="G2" s="142"/>
      <c r="H2" s="142"/>
      <c r="I2" s="142"/>
      <c r="J2" s="142"/>
      <c r="K2" s="142"/>
      <c r="L2" s="142"/>
      <c r="M2" s="142"/>
      <c r="N2" s="143"/>
      <c r="O2" s="134" t="s">
        <v>123</v>
      </c>
      <c r="P2" s="134" t="s">
        <v>118</v>
      </c>
    </row>
    <row r="3" spans="1:16" ht="29.25" customHeight="1" thickBot="1">
      <c r="A3" s="135"/>
      <c r="B3" s="137"/>
      <c r="C3" s="135"/>
      <c r="D3" s="135"/>
      <c r="E3" s="11">
        <v>2555</v>
      </c>
      <c r="F3" s="12">
        <v>2556</v>
      </c>
      <c r="G3" s="34">
        <v>2557</v>
      </c>
      <c r="H3" s="32">
        <v>2558</v>
      </c>
      <c r="I3" s="33">
        <v>2559</v>
      </c>
      <c r="J3" s="32">
        <v>2560</v>
      </c>
      <c r="K3" s="32">
        <v>2561</v>
      </c>
      <c r="L3" s="32">
        <v>2562</v>
      </c>
      <c r="M3" s="32">
        <v>2563</v>
      </c>
      <c r="N3" s="32">
        <v>2564</v>
      </c>
      <c r="O3" s="135"/>
      <c r="P3" s="135"/>
    </row>
    <row r="4" spans="1:16" ht="39.950000000000003" customHeight="1" thickBot="1">
      <c r="A4" s="96">
        <v>1</v>
      </c>
      <c r="B4" s="17" t="s">
        <v>117</v>
      </c>
      <c r="C4" s="30" t="s">
        <v>3</v>
      </c>
      <c r="D4" s="67" t="s">
        <v>157</v>
      </c>
      <c r="E4" s="123" t="s">
        <v>196</v>
      </c>
      <c r="F4" s="123" t="s">
        <v>196</v>
      </c>
      <c r="G4" s="37">
        <v>33369</v>
      </c>
      <c r="H4" s="37" t="s">
        <v>152</v>
      </c>
      <c r="I4" s="68">
        <v>33391</v>
      </c>
      <c r="J4" s="37">
        <v>36017</v>
      </c>
      <c r="K4" s="37" t="s">
        <v>195</v>
      </c>
      <c r="L4" s="37" t="s">
        <v>195</v>
      </c>
      <c r="M4" s="37"/>
      <c r="N4" s="128"/>
      <c r="O4" s="69" t="s">
        <v>142</v>
      </c>
      <c r="P4" s="17"/>
    </row>
    <row r="5" spans="1:16" ht="39.950000000000003" customHeight="1" thickBot="1">
      <c r="A5" s="13">
        <v>2</v>
      </c>
      <c r="B5" s="14" t="s">
        <v>117</v>
      </c>
      <c r="C5" s="15" t="s">
        <v>4</v>
      </c>
      <c r="D5" s="27" t="s">
        <v>158</v>
      </c>
      <c r="E5" s="124" t="s">
        <v>152</v>
      </c>
      <c r="F5" s="124" t="s">
        <v>152</v>
      </c>
      <c r="G5" s="36">
        <v>80303</v>
      </c>
      <c r="H5" s="36" t="s">
        <v>152</v>
      </c>
      <c r="I5" s="97">
        <v>80802</v>
      </c>
      <c r="J5" s="36">
        <v>87858</v>
      </c>
      <c r="K5" s="36" t="s">
        <v>195</v>
      </c>
      <c r="L5" s="36" t="s">
        <v>195</v>
      </c>
      <c r="M5" s="36"/>
      <c r="N5" s="36"/>
      <c r="O5" s="25" t="s">
        <v>142</v>
      </c>
      <c r="P5" s="14"/>
    </row>
    <row r="6" spans="1:16" ht="39.950000000000003" customHeight="1" thickBot="1">
      <c r="A6" s="96">
        <v>3</v>
      </c>
      <c r="B6" s="17" t="s">
        <v>117</v>
      </c>
      <c r="C6" s="30" t="s">
        <v>5</v>
      </c>
      <c r="D6" s="31" t="s">
        <v>157</v>
      </c>
      <c r="E6" s="123" t="s">
        <v>152</v>
      </c>
      <c r="F6" s="123" t="s">
        <v>152</v>
      </c>
      <c r="G6" s="37">
        <v>13592</v>
      </c>
      <c r="H6" s="37">
        <v>12155</v>
      </c>
      <c r="I6" s="70" t="s">
        <v>152</v>
      </c>
      <c r="J6" s="37">
        <v>12273</v>
      </c>
      <c r="K6" s="37" t="s">
        <v>195</v>
      </c>
      <c r="L6" s="37" t="s">
        <v>195</v>
      </c>
      <c r="M6" s="37"/>
      <c r="N6" s="37"/>
      <c r="O6" s="71" t="s">
        <v>142</v>
      </c>
      <c r="P6" s="17"/>
    </row>
    <row r="7" spans="1:16" ht="39.950000000000003" customHeight="1" thickBot="1">
      <c r="A7" s="13">
        <v>4</v>
      </c>
      <c r="B7" s="14" t="s">
        <v>117</v>
      </c>
      <c r="C7" s="15" t="s">
        <v>6</v>
      </c>
      <c r="D7" s="27" t="s">
        <v>157</v>
      </c>
      <c r="E7" s="124" t="s">
        <v>152</v>
      </c>
      <c r="F7" s="124" t="s">
        <v>152</v>
      </c>
      <c r="G7" s="36">
        <v>1443</v>
      </c>
      <c r="H7" s="36">
        <v>1674</v>
      </c>
      <c r="I7" s="120">
        <v>1829</v>
      </c>
      <c r="J7" s="36">
        <v>1813</v>
      </c>
      <c r="K7" s="36" t="s">
        <v>195</v>
      </c>
      <c r="L7" s="36" t="s">
        <v>195</v>
      </c>
      <c r="M7" s="36"/>
      <c r="N7" s="36"/>
      <c r="O7" s="25" t="s">
        <v>142</v>
      </c>
      <c r="P7" s="14"/>
    </row>
    <row r="8" spans="1:16" ht="39.950000000000003" customHeight="1" thickBot="1">
      <c r="A8" s="96">
        <v>5</v>
      </c>
      <c r="B8" s="17" t="s">
        <v>117</v>
      </c>
      <c r="C8" s="30" t="s">
        <v>7</v>
      </c>
      <c r="D8" s="31" t="s">
        <v>157</v>
      </c>
      <c r="E8" s="123" t="s">
        <v>152</v>
      </c>
      <c r="F8" s="123" t="s">
        <v>152</v>
      </c>
      <c r="G8" s="37">
        <v>482</v>
      </c>
      <c r="H8" s="37">
        <v>529</v>
      </c>
      <c r="I8" s="70">
        <v>547</v>
      </c>
      <c r="J8" s="37">
        <v>620</v>
      </c>
      <c r="K8" s="37" t="s">
        <v>195</v>
      </c>
      <c r="L8" s="37" t="s">
        <v>195</v>
      </c>
      <c r="M8" s="37"/>
      <c r="N8" s="37"/>
      <c r="O8" s="71" t="s">
        <v>142</v>
      </c>
      <c r="P8" s="17"/>
    </row>
    <row r="9" spans="1:16" ht="39.950000000000003" customHeight="1" thickBot="1">
      <c r="A9" s="13">
        <v>6</v>
      </c>
      <c r="B9" s="14" t="s">
        <v>117</v>
      </c>
      <c r="C9" s="15" t="s">
        <v>8</v>
      </c>
      <c r="D9" s="27" t="s">
        <v>159</v>
      </c>
      <c r="E9" s="124">
        <v>1503949</v>
      </c>
      <c r="F9" s="124">
        <v>1501299</v>
      </c>
      <c r="G9" s="36">
        <v>1502794</v>
      </c>
      <c r="H9" s="36">
        <v>1502914</v>
      </c>
      <c r="I9" s="97">
        <v>1503981</v>
      </c>
      <c r="J9" s="36">
        <v>1503191</v>
      </c>
      <c r="K9" s="36">
        <v>1503926</v>
      </c>
      <c r="L9" s="36" t="s">
        <v>195</v>
      </c>
      <c r="M9" s="36"/>
      <c r="N9" s="36"/>
      <c r="O9" s="25" t="s">
        <v>143</v>
      </c>
      <c r="P9" s="138" t="s">
        <v>193</v>
      </c>
    </row>
    <row r="10" spans="1:16" ht="39.950000000000003" customHeight="1" thickBot="1">
      <c r="A10" s="96">
        <v>7</v>
      </c>
      <c r="B10" s="17" t="s">
        <v>117</v>
      </c>
      <c r="C10" s="30" t="s">
        <v>9</v>
      </c>
      <c r="D10" s="31" t="s">
        <v>159</v>
      </c>
      <c r="E10" s="123">
        <v>730219</v>
      </c>
      <c r="F10" s="123">
        <v>729928</v>
      </c>
      <c r="G10" s="37">
        <v>730296</v>
      </c>
      <c r="H10" s="37">
        <v>730365</v>
      </c>
      <c r="I10" s="70">
        <v>730267</v>
      </c>
      <c r="J10" s="72">
        <v>730447</v>
      </c>
      <c r="K10" s="73">
        <v>730297</v>
      </c>
      <c r="L10" s="73" t="s">
        <v>195</v>
      </c>
      <c r="M10" s="37"/>
      <c r="N10" s="37"/>
      <c r="O10" s="71" t="s">
        <v>143</v>
      </c>
      <c r="P10" s="139"/>
    </row>
    <row r="11" spans="1:16" ht="39.950000000000003" customHeight="1" thickBot="1">
      <c r="A11" s="13">
        <v>8</v>
      </c>
      <c r="B11" s="14" t="s">
        <v>117</v>
      </c>
      <c r="C11" s="15" t="s">
        <v>10</v>
      </c>
      <c r="D11" s="27" t="s">
        <v>159</v>
      </c>
      <c r="E11" s="124">
        <v>307376</v>
      </c>
      <c r="F11" s="124">
        <v>307713</v>
      </c>
      <c r="G11" s="36">
        <v>307406</v>
      </c>
      <c r="H11" s="36">
        <v>307243</v>
      </c>
      <c r="I11" s="97">
        <v>307607</v>
      </c>
      <c r="J11" s="36">
        <v>307471</v>
      </c>
      <c r="K11" s="36">
        <v>307525</v>
      </c>
      <c r="L11" s="36" t="s">
        <v>195</v>
      </c>
      <c r="M11" s="36"/>
      <c r="N11" s="36"/>
      <c r="O11" s="25" t="s">
        <v>143</v>
      </c>
      <c r="P11" s="139"/>
    </row>
    <row r="12" spans="1:16" ht="39.950000000000003" customHeight="1" thickBot="1">
      <c r="A12" s="96">
        <v>9</v>
      </c>
      <c r="B12" s="17" t="s">
        <v>117</v>
      </c>
      <c r="C12" s="30" t="s">
        <v>11</v>
      </c>
      <c r="D12" s="31" t="s">
        <v>159</v>
      </c>
      <c r="E12" s="123">
        <v>360926</v>
      </c>
      <c r="F12" s="123">
        <v>360744</v>
      </c>
      <c r="G12" s="37">
        <v>361387</v>
      </c>
      <c r="H12" s="37">
        <v>361338</v>
      </c>
      <c r="I12" s="70">
        <v>361609</v>
      </c>
      <c r="J12" s="37">
        <v>361424</v>
      </c>
      <c r="K12" s="37">
        <v>361550</v>
      </c>
      <c r="L12" s="37" t="s">
        <v>195</v>
      </c>
      <c r="M12" s="37"/>
      <c r="N12" s="37"/>
      <c r="O12" s="71" t="s">
        <v>143</v>
      </c>
      <c r="P12" s="139"/>
    </row>
    <row r="13" spans="1:16" ht="39.950000000000003" customHeight="1" thickBot="1">
      <c r="A13" s="13">
        <v>10</v>
      </c>
      <c r="B13" s="14" t="s">
        <v>117</v>
      </c>
      <c r="C13" s="15" t="s">
        <v>12</v>
      </c>
      <c r="D13" s="27" t="s">
        <v>159</v>
      </c>
      <c r="E13" s="124">
        <v>24676</v>
      </c>
      <c r="F13" s="124">
        <v>24863</v>
      </c>
      <c r="G13" s="36">
        <v>24617</v>
      </c>
      <c r="H13" s="36">
        <v>25016</v>
      </c>
      <c r="I13" s="97">
        <v>24993</v>
      </c>
      <c r="J13" s="36">
        <v>24865</v>
      </c>
      <c r="K13" s="36">
        <v>25516</v>
      </c>
      <c r="L13" s="36" t="s">
        <v>195</v>
      </c>
      <c r="M13" s="36"/>
      <c r="N13" s="36"/>
      <c r="O13" s="119" t="s">
        <v>143</v>
      </c>
      <c r="P13" s="140"/>
    </row>
    <row r="14" spans="1:16" ht="39.950000000000003" customHeight="1" thickBot="1">
      <c r="A14" s="96">
        <v>11</v>
      </c>
      <c r="B14" s="17" t="s">
        <v>117</v>
      </c>
      <c r="C14" s="30" t="s">
        <v>13</v>
      </c>
      <c r="D14" s="31" t="s">
        <v>160</v>
      </c>
      <c r="E14" s="123" t="s">
        <v>152</v>
      </c>
      <c r="F14" s="123" t="s">
        <v>152</v>
      </c>
      <c r="G14" s="37">
        <f>242935+94026</f>
        <v>336961</v>
      </c>
      <c r="H14" s="37">
        <f>182597+82115</f>
        <v>264712</v>
      </c>
      <c r="I14" s="70">
        <v>310398</v>
      </c>
      <c r="J14" s="37">
        <v>326643</v>
      </c>
      <c r="K14" s="37">
        <v>345487</v>
      </c>
      <c r="L14" s="37">
        <v>310257401</v>
      </c>
      <c r="M14" s="37"/>
      <c r="N14" s="37"/>
      <c r="O14" s="74" t="s">
        <v>124</v>
      </c>
      <c r="P14" s="17"/>
    </row>
    <row r="15" spans="1:16" ht="39.950000000000003" customHeight="1" thickBot="1">
      <c r="A15" s="13">
        <v>12</v>
      </c>
      <c r="B15" s="14" t="s">
        <v>117</v>
      </c>
      <c r="C15" s="15" t="s">
        <v>14</v>
      </c>
      <c r="D15" s="27" t="s">
        <v>161</v>
      </c>
      <c r="E15" s="124" t="s">
        <v>152</v>
      </c>
      <c r="F15" s="124" t="s">
        <v>152</v>
      </c>
      <c r="G15" s="36">
        <f>81152+6773*1000</f>
        <v>6854152</v>
      </c>
      <c r="H15" s="36">
        <f>2587+123*1000</f>
        <v>125587</v>
      </c>
      <c r="I15" s="97">
        <v>33638000</v>
      </c>
      <c r="J15" s="36"/>
      <c r="K15" s="36">
        <v>43774000</v>
      </c>
      <c r="L15" s="36">
        <v>19657391</v>
      </c>
      <c r="M15" s="36"/>
      <c r="N15" s="36"/>
      <c r="O15" s="118" t="s">
        <v>124</v>
      </c>
      <c r="P15" s="14"/>
    </row>
    <row r="16" spans="1:16" ht="39.950000000000003" customHeight="1" thickBot="1">
      <c r="A16" s="96">
        <v>13</v>
      </c>
      <c r="B16" s="17" t="s">
        <v>117</v>
      </c>
      <c r="C16" s="30" t="s">
        <v>15</v>
      </c>
      <c r="D16" s="31" t="s">
        <v>161</v>
      </c>
      <c r="E16" s="123" t="s">
        <v>152</v>
      </c>
      <c r="F16" s="123" t="s">
        <v>152</v>
      </c>
      <c r="G16" s="123" t="s">
        <v>152</v>
      </c>
      <c r="H16" s="94">
        <v>493.1</v>
      </c>
      <c r="I16" s="95">
        <v>485</v>
      </c>
      <c r="J16" s="94">
        <v>528.20000000000005</v>
      </c>
      <c r="K16" s="94">
        <v>533.6</v>
      </c>
      <c r="L16" s="37">
        <v>479</v>
      </c>
      <c r="M16" s="37"/>
      <c r="N16" s="37"/>
      <c r="O16" s="17" t="s">
        <v>124</v>
      </c>
      <c r="P16" s="17"/>
    </row>
    <row r="17" spans="1:16" ht="39.950000000000003" customHeight="1" thickBot="1">
      <c r="A17" s="13">
        <v>14</v>
      </c>
      <c r="B17" s="14" t="s">
        <v>117</v>
      </c>
      <c r="C17" s="15" t="s">
        <v>16</v>
      </c>
      <c r="D17" s="27" t="s">
        <v>161</v>
      </c>
      <c r="E17" s="124" t="s">
        <v>152</v>
      </c>
      <c r="F17" s="124" t="s">
        <v>152</v>
      </c>
      <c r="G17" s="124" t="s">
        <v>152</v>
      </c>
      <c r="H17" s="56">
        <v>643.20000000000005</v>
      </c>
      <c r="I17" s="117">
        <v>554.6</v>
      </c>
      <c r="J17" s="56">
        <v>636.20000000000005</v>
      </c>
      <c r="K17" s="56">
        <v>647.1</v>
      </c>
      <c r="L17" s="56">
        <v>640.24</v>
      </c>
      <c r="M17" s="36"/>
      <c r="N17" s="36"/>
      <c r="O17" s="14" t="s">
        <v>124</v>
      </c>
      <c r="P17" s="14"/>
    </row>
    <row r="18" spans="1:16" ht="39.950000000000003" customHeight="1" thickBot="1">
      <c r="A18" s="96">
        <v>15</v>
      </c>
      <c r="B18" s="17" t="s">
        <v>117</v>
      </c>
      <c r="C18" s="30" t="s">
        <v>17</v>
      </c>
      <c r="D18" s="17" t="s">
        <v>166</v>
      </c>
      <c r="E18" s="123" t="s">
        <v>152</v>
      </c>
      <c r="F18" s="123" t="s">
        <v>152</v>
      </c>
      <c r="G18" s="37">
        <v>5664</v>
      </c>
      <c r="H18" s="37">
        <v>8616</v>
      </c>
      <c r="I18" s="70">
        <v>8616</v>
      </c>
      <c r="J18" s="121">
        <v>10183</v>
      </c>
      <c r="K18" s="75">
        <v>8790</v>
      </c>
      <c r="L18" s="37">
        <v>9178</v>
      </c>
      <c r="M18" s="37"/>
      <c r="N18" s="37"/>
      <c r="O18" s="17" t="s">
        <v>125</v>
      </c>
      <c r="P18" s="17"/>
    </row>
    <row r="19" spans="1:16" ht="39.950000000000003" customHeight="1" thickBot="1">
      <c r="A19" s="13">
        <v>16</v>
      </c>
      <c r="B19" s="14" t="s">
        <v>117</v>
      </c>
      <c r="C19" s="15" t="s">
        <v>18</v>
      </c>
      <c r="D19" s="27" t="s">
        <v>159</v>
      </c>
      <c r="E19" s="124" t="s">
        <v>152</v>
      </c>
      <c r="F19" s="124" t="s">
        <v>152</v>
      </c>
      <c r="G19" s="36">
        <v>6178.32</v>
      </c>
      <c r="H19" s="36">
        <v>8417.9500000000007</v>
      </c>
      <c r="I19" s="97">
        <v>8420.89</v>
      </c>
      <c r="J19" s="36">
        <v>9313</v>
      </c>
      <c r="K19" s="36">
        <v>8378.7800000000007</v>
      </c>
      <c r="L19" s="36">
        <v>9031.49</v>
      </c>
      <c r="M19" s="36"/>
      <c r="N19" s="36"/>
      <c r="O19" s="14" t="s">
        <v>125</v>
      </c>
      <c r="P19" s="14"/>
    </row>
    <row r="20" spans="1:16" ht="39.950000000000003" customHeight="1" thickBot="1">
      <c r="A20" s="96">
        <v>17</v>
      </c>
      <c r="B20" s="17" t="s">
        <v>117</v>
      </c>
      <c r="C20" s="30" t="s">
        <v>19</v>
      </c>
      <c r="D20" s="31" t="s">
        <v>161</v>
      </c>
      <c r="E20" s="123" t="s">
        <v>152</v>
      </c>
      <c r="F20" s="123" t="s">
        <v>152</v>
      </c>
      <c r="G20" s="37">
        <v>2526.4299999999998</v>
      </c>
      <c r="H20" s="37">
        <v>2720.13</v>
      </c>
      <c r="I20" s="70">
        <v>2842.17</v>
      </c>
      <c r="J20" s="37">
        <v>3334.86</v>
      </c>
      <c r="K20" s="37">
        <v>2901.09</v>
      </c>
      <c r="L20" s="37">
        <v>2729.3</v>
      </c>
      <c r="M20" s="37"/>
      <c r="N20" s="37"/>
      <c r="O20" s="17" t="s">
        <v>125</v>
      </c>
      <c r="P20" s="17"/>
    </row>
    <row r="21" spans="1:16" ht="39.950000000000003" customHeight="1" thickBot="1">
      <c r="A21" s="13">
        <v>18</v>
      </c>
      <c r="B21" s="14" t="s">
        <v>117</v>
      </c>
      <c r="C21" s="15" t="s">
        <v>20</v>
      </c>
      <c r="D21" s="27" t="s">
        <v>194</v>
      </c>
      <c r="E21" s="124" t="s">
        <v>152</v>
      </c>
      <c r="F21" s="124" t="s">
        <v>152</v>
      </c>
      <c r="G21" s="36">
        <v>151046.87</v>
      </c>
      <c r="H21" s="36">
        <v>154862.01</v>
      </c>
      <c r="I21" s="97">
        <v>167505.63</v>
      </c>
      <c r="J21" s="36">
        <v>169391.5</v>
      </c>
      <c r="K21" s="36">
        <v>151522.94</v>
      </c>
      <c r="L21" s="36">
        <v>231935.35999999999</v>
      </c>
      <c r="M21" s="36"/>
      <c r="N21" s="36"/>
      <c r="O21" s="14" t="s">
        <v>125</v>
      </c>
      <c r="P21" s="14"/>
    </row>
    <row r="22" spans="1:16" ht="39.950000000000003" customHeight="1" thickBot="1">
      <c r="A22" s="96">
        <v>19</v>
      </c>
      <c r="B22" s="17" t="s">
        <v>117</v>
      </c>
      <c r="C22" s="30" t="s">
        <v>21</v>
      </c>
      <c r="D22" s="31" t="s">
        <v>162</v>
      </c>
      <c r="E22" s="123" t="s">
        <v>152</v>
      </c>
      <c r="F22" s="132" t="s">
        <v>152</v>
      </c>
      <c r="G22" s="132">
        <v>13400535206.209999</v>
      </c>
      <c r="H22" s="132">
        <v>14292218029.77</v>
      </c>
      <c r="I22" s="132">
        <v>16272626222.809999</v>
      </c>
      <c r="J22" s="132">
        <v>17273175525.610001</v>
      </c>
      <c r="K22" s="132">
        <v>18198769653.029999</v>
      </c>
      <c r="L22" s="132">
        <v>17088259226.440001</v>
      </c>
      <c r="M22" s="133"/>
      <c r="N22" s="133"/>
      <c r="O22" s="71" t="s">
        <v>144</v>
      </c>
      <c r="P22" s="17"/>
    </row>
    <row r="23" spans="1:16" ht="39.950000000000003" customHeight="1" thickBot="1">
      <c r="A23" s="13">
        <v>20</v>
      </c>
      <c r="B23" s="14" t="s">
        <v>117</v>
      </c>
      <c r="C23" s="15" t="s">
        <v>22</v>
      </c>
      <c r="D23" s="27" t="s">
        <v>163</v>
      </c>
      <c r="E23" s="124" t="s">
        <v>152</v>
      </c>
      <c r="F23" s="124" t="s">
        <v>152</v>
      </c>
      <c r="G23" s="124" t="s">
        <v>152</v>
      </c>
      <c r="H23" s="124" t="s">
        <v>152</v>
      </c>
      <c r="I23" s="97">
        <v>269</v>
      </c>
      <c r="J23" s="36">
        <v>284</v>
      </c>
      <c r="K23" s="36">
        <v>284</v>
      </c>
      <c r="L23" s="36">
        <v>179</v>
      </c>
      <c r="M23" s="36"/>
      <c r="N23" s="36"/>
      <c r="O23" s="26" t="s">
        <v>145</v>
      </c>
      <c r="P23" s="14"/>
    </row>
    <row r="24" spans="1:16" ht="39.950000000000003" customHeight="1" thickBot="1">
      <c r="A24" s="96">
        <v>21</v>
      </c>
      <c r="B24" s="17" t="s">
        <v>117</v>
      </c>
      <c r="C24" s="30" t="s">
        <v>23</v>
      </c>
      <c r="D24" s="31" t="s">
        <v>162</v>
      </c>
      <c r="E24" s="123" t="s">
        <v>152</v>
      </c>
      <c r="F24" s="123" t="s">
        <v>152</v>
      </c>
      <c r="G24" s="123" t="s">
        <v>152</v>
      </c>
      <c r="H24" s="123" t="s">
        <v>152</v>
      </c>
      <c r="I24" s="70">
        <v>4789.3</v>
      </c>
      <c r="J24" s="37">
        <v>4923</v>
      </c>
      <c r="K24" s="37">
        <v>4923</v>
      </c>
      <c r="L24" s="37">
        <v>4362</v>
      </c>
      <c r="M24" s="37"/>
      <c r="N24" s="129"/>
      <c r="O24" s="31" t="s">
        <v>145</v>
      </c>
      <c r="P24" s="17"/>
    </row>
    <row r="25" spans="1:16" ht="39.950000000000003" customHeight="1" thickBot="1">
      <c r="A25" s="13">
        <v>22</v>
      </c>
      <c r="B25" s="14" t="s">
        <v>117</v>
      </c>
      <c r="C25" s="15" t="s">
        <v>24</v>
      </c>
      <c r="D25" s="27" t="s">
        <v>164</v>
      </c>
      <c r="E25" s="124" t="s">
        <v>152</v>
      </c>
      <c r="F25" s="124" t="s">
        <v>152</v>
      </c>
      <c r="G25" s="124" t="s">
        <v>152</v>
      </c>
      <c r="H25" s="124" t="s">
        <v>152</v>
      </c>
      <c r="I25" s="116">
        <v>4347</v>
      </c>
      <c r="J25" s="46">
        <v>3792</v>
      </c>
      <c r="K25" s="46">
        <v>3792</v>
      </c>
      <c r="L25" s="46">
        <v>2738</v>
      </c>
      <c r="M25" s="36"/>
      <c r="N25" s="130"/>
      <c r="O25" s="27" t="s">
        <v>145</v>
      </c>
      <c r="P25" s="14"/>
    </row>
    <row r="26" spans="1:16" ht="39.950000000000003" customHeight="1" thickBot="1">
      <c r="A26" s="96">
        <v>23</v>
      </c>
      <c r="B26" s="17" t="s">
        <v>117</v>
      </c>
      <c r="C26" s="30" t="s">
        <v>25</v>
      </c>
      <c r="D26" s="31" t="s">
        <v>165</v>
      </c>
      <c r="E26" s="123" t="s">
        <v>152</v>
      </c>
      <c r="F26" s="123" t="s">
        <v>152</v>
      </c>
      <c r="G26" s="76">
        <v>158549</v>
      </c>
      <c r="H26" s="77">
        <v>195547</v>
      </c>
      <c r="I26" s="78">
        <v>164623</v>
      </c>
      <c r="J26" s="79">
        <v>164623</v>
      </c>
      <c r="K26" s="80">
        <v>172320</v>
      </c>
      <c r="L26" s="80">
        <v>174302</v>
      </c>
      <c r="M26" s="37"/>
      <c r="N26" s="37"/>
      <c r="O26" s="17" t="s">
        <v>126</v>
      </c>
      <c r="P26" s="17"/>
    </row>
    <row r="27" spans="1:16" ht="39.950000000000003" customHeight="1" thickBot="1">
      <c r="A27" s="13">
        <v>24</v>
      </c>
      <c r="B27" s="14" t="s">
        <v>117</v>
      </c>
      <c r="C27" s="15" t="s">
        <v>26</v>
      </c>
      <c r="D27" s="110" t="s">
        <v>167</v>
      </c>
      <c r="E27" s="124" t="s">
        <v>152</v>
      </c>
      <c r="F27" s="124" t="s">
        <v>152</v>
      </c>
      <c r="G27" s="111">
        <v>315545449.93999994</v>
      </c>
      <c r="H27" s="112">
        <v>345067703</v>
      </c>
      <c r="I27" s="97">
        <v>348950820</v>
      </c>
      <c r="J27" s="113">
        <f t="shared" ref="J27" si="0">SUBTOTAL(9,J28,J44,J52,J63,J67,J80,J88,J95,J101)</f>
        <v>508781.02</v>
      </c>
      <c r="K27" s="114">
        <f>SUBTOTAL(9,K28,K44,K52,K63,K67,K80,K88,K95,K101)</f>
        <v>492679.8</v>
      </c>
      <c r="L27" s="115">
        <f>SUBTOTAL(9,L28,L44,L52,L63,L67,L80,L88,L95,L101)</f>
        <v>489246</v>
      </c>
      <c r="M27" s="40"/>
      <c r="N27" s="36"/>
      <c r="O27" s="14" t="s">
        <v>126</v>
      </c>
      <c r="P27" s="14"/>
    </row>
    <row r="28" spans="1:16" ht="39.950000000000003" customHeight="1" thickBot="1">
      <c r="A28" s="96">
        <v>25</v>
      </c>
      <c r="B28" s="17" t="s">
        <v>117</v>
      </c>
      <c r="C28" s="30" t="s">
        <v>27</v>
      </c>
      <c r="D28" s="31" t="s">
        <v>168</v>
      </c>
      <c r="E28" s="123" t="s">
        <v>152</v>
      </c>
      <c r="F28" s="123" t="s">
        <v>152</v>
      </c>
      <c r="G28" s="37">
        <v>386</v>
      </c>
      <c r="H28" s="37">
        <v>433</v>
      </c>
      <c r="I28" s="70">
        <v>444</v>
      </c>
      <c r="J28" s="81">
        <v>482</v>
      </c>
      <c r="K28" s="81">
        <v>302</v>
      </c>
      <c r="L28" s="82">
        <v>284</v>
      </c>
      <c r="M28" s="37"/>
      <c r="N28" s="37"/>
      <c r="O28" s="17" t="s">
        <v>138</v>
      </c>
      <c r="P28" s="83"/>
    </row>
    <row r="29" spans="1:16" ht="39.950000000000003" customHeight="1" thickBot="1">
      <c r="A29" s="13">
        <v>26</v>
      </c>
      <c r="B29" s="14" t="s">
        <v>117</v>
      </c>
      <c r="C29" s="15" t="s">
        <v>28</v>
      </c>
      <c r="D29" s="27" t="s">
        <v>165</v>
      </c>
      <c r="E29" s="124" t="s">
        <v>152</v>
      </c>
      <c r="F29" s="124" t="s">
        <v>152</v>
      </c>
      <c r="G29" s="36">
        <v>96</v>
      </c>
      <c r="H29" s="36">
        <v>105</v>
      </c>
      <c r="I29" s="109">
        <v>123</v>
      </c>
      <c r="J29" s="106">
        <v>108</v>
      </c>
      <c r="K29" s="106">
        <v>63</v>
      </c>
      <c r="L29" s="107">
        <v>90</v>
      </c>
      <c r="M29" s="36"/>
      <c r="N29" s="36"/>
      <c r="O29" s="14" t="s">
        <v>138</v>
      </c>
      <c r="P29" s="108"/>
    </row>
    <row r="30" spans="1:16" ht="39.950000000000003" customHeight="1" thickBot="1">
      <c r="A30" s="96">
        <v>27</v>
      </c>
      <c r="B30" s="17" t="s">
        <v>117</v>
      </c>
      <c r="C30" s="30" t="s">
        <v>29</v>
      </c>
      <c r="D30" s="31" t="s">
        <v>165</v>
      </c>
      <c r="E30" s="123" t="s">
        <v>152</v>
      </c>
      <c r="F30" s="123" t="s">
        <v>152</v>
      </c>
      <c r="G30" s="37">
        <v>404</v>
      </c>
      <c r="H30" s="37">
        <v>445</v>
      </c>
      <c r="I30" s="70">
        <v>414</v>
      </c>
      <c r="J30" s="81">
        <v>429</v>
      </c>
      <c r="K30" s="81">
        <v>278</v>
      </c>
      <c r="L30" s="84">
        <v>285</v>
      </c>
      <c r="M30" s="37"/>
      <c r="N30" s="37"/>
      <c r="O30" s="17" t="s">
        <v>138</v>
      </c>
      <c r="P30" s="83"/>
    </row>
    <row r="31" spans="1:16" ht="39.950000000000003" customHeight="1" thickBot="1">
      <c r="A31" s="13">
        <v>28</v>
      </c>
      <c r="B31" s="14" t="s">
        <v>117</v>
      </c>
      <c r="C31" s="15" t="s">
        <v>30</v>
      </c>
      <c r="D31" s="27" t="s">
        <v>162</v>
      </c>
      <c r="E31" s="124" t="s">
        <v>152</v>
      </c>
      <c r="F31" s="124" t="s">
        <v>152</v>
      </c>
      <c r="G31" s="36">
        <v>386100000</v>
      </c>
      <c r="H31" s="36">
        <v>428900000</v>
      </c>
      <c r="I31" s="97">
        <v>512700000</v>
      </c>
      <c r="J31" s="106">
        <v>438900000</v>
      </c>
      <c r="K31" s="106">
        <v>36010000</v>
      </c>
      <c r="L31" s="107">
        <v>3814000</v>
      </c>
      <c r="M31" s="36"/>
      <c r="N31" s="36"/>
      <c r="O31" s="14" t="s">
        <v>138</v>
      </c>
      <c r="P31" s="108"/>
    </row>
    <row r="32" spans="1:16" ht="39.950000000000003" customHeight="1" thickBot="1">
      <c r="A32" s="96">
        <v>29</v>
      </c>
      <c r="B32" s="17" t="s">
        <v>117</v>
      </c>
      <c r="C32" s="30" t="s">
        <v>31</v>
      </c>
      <c r="D32" s="17" t="s">
        <v>152</v>
      </c>
      <c r="E32" s="123" t="s">
        <v>152</v>
      </c>
      <c r="F32" s="123" t="s">
        <v>152</v>
      </c>
      <c r="G32" s="123" t="s">
        <v>152</v>
      </c>
      <c r="H32" s="123" t="s">
        <v>152</v>
      </c>
      <c r="I32" s="70">
        <v>102.3</v>
      </c>
      <c r="J32" s="85">
        <v>101.4</v>
      </c>
      <c r="K32" s="85">
        <v>102.2</v>
      </c>
      <c r="L32" s="85">
        <v>103.6</v>
      </c>
      <c r="M32" s="37"/>
      <c r="N32" s="37"/>
      <c r="O32" s="71" t="s">
        <v>146</v>
      </c>
      <c r="P32" s="22"/>
    </row>
    <row r="33" spans="1:16" ht="39.950000000000003" customHeight="1" thickBot="1">
      <c r="A33" s="13">
        <v>30</v>
      </c>
      <c r="B33" s="14" t="s">
        <v>117</v>
      </c>
      <c r="C33" s="15" t="s">
        <v>32</v>
      </c>
      <c r="D33" s="14" t="s">
        <v>152</v>
      </c>
      <c r="E33" s="124" t="s">
        <v>152</v>
      </c>
      <c r="F33" s="124" t="s">
        <v>152</v>
      </c>
      <c r="G33" s="124" t="s">
        <v>152</v>
      </c>
      <c r="H33" s="124" t="s">
        <v>152</v>
      </c>
      <c r="I33" s="104">
        <v>2.2999999999999998</v>
      </c>
      <c r="J33" s="105">
        <v>0.6</v>
      </c>
      <c r="K33" s="105">
        <v>-0.6</v>
      </c>
      <c r="L33" s="105">
        <v>1.2</v>
      </c>
      <c r="M33" s="36"/>
      <c r="N33" s="36"/>
      <c r="O33" s="25" t="s">
        <v>146</v>
      </c>
      <c r="P33" s="14"/>
    </row>
    <row r="34" spans="1:16" ht="39.950000000000003" customHeight="1" thickBot="1">
      <c r="A34" s="96">
        <v>31</v>
      </c>
      <c r="B34" s="17" t="s">
        <v>117</v>
      </c>
      <c r="C34" s="30" t="s">
        <v>33</v>
      </c>
      <c r="D34" s="17" t="s">
        <v>169</v>
      </c>
      <c r="E34" s="123" t="s">
        <v>152</v>
      </c>
      <c r="F34" s="123" t="s">
        <v>152</v>
      </c>
      <c r="G34" s="123" t="s">
        <v>152</v>
      </c>
      <c r="H34" s="123" t="s">
        <v>152</v>
      </c>
      <c r="I34" s="70">
        <v>47451</v>
      </c>
      <c r="J34" s="37">
        <v>31249</v>
      </c>
      <c r="K34" s="37">
        <v>28759</v>
      </c>
      <c r="L34" s="37">
        <v>27529</v>
      </c>
      <c r="M34" s="37"/>
      <c r="N34" s="37"/>
      <c r="O34" s="71" t="s">
        <v>147</v>
      </c>
      <c r="P34" s="17"/>
    </row>
    <row r="35" spans="1:16" ht="39.950000000000003" customHeight="1" thickBot="1">
      <c r="A35" s="13">
        <v>32</v>
      </c>
      <c r="B35" s="14" t="s">
        <v>117</v>
      </c>
      <c r="C35" s="15" t="s">
        <v>34</v>
      </c>
      <c r="D35" s="14" t="s">
        <v>169</v>
      </c>
      <c r="E35" s="124" t="s">
        <v>152</v>
      </c>
      <c r="F35" s="124" t="s">
        <v>152</v>
      </c>
      <c r="G35" s="124" t="s">
        <v>152</v>
      </c>
      <c r="H35" s="124" t="s">
        <v>152</v>
      </c>
      <c r="I35" s="97">
        <v>31503</v>
      </c>
      <c r="J35" s="36">
        <v>23588</v>
      </c>
      <c r="K35" s="36">
        <v>21972</v>
      </c>
      <c r="L35" s="36">
        <v>20742</v>
      </c>
      <c r="M35" s="36"/>
      <c r="N35" s="36"/>
      <c r="O35" s="25" t="s">
        <v>147</v>
      </c>
      <c r="P35" s="14"/>
    </row>
    <row r="36" spans="1:16" ht="39.950000000000003" customHeight="1" thickBot="1">
      <c r="A36" s="96">
        <v>33</v>
      </c>
      <c r="B36" s="17" t="s">
        <v>117</v>
      </c>
      <c r="C36" s="30" t="s">
        <v>35</v>
      </c>
      <c r="D36" s="17" t="s">
        <v>164</v>
      </c>
      <c r="E36" s="123" t="s">
        <v>152</v>
      </c>
      <c r="F36" s="123" t="s">
        <v>152</v>
      </c>
      <c r="G36" s="37">
        <v>105540</v>
      </c>
      <c r="H36" s="37">
        <v>108668</v>
      </c>
      <c r="I36" s="70">
        <v>150239</v>
      </c>
      <c r="J36" s="37">
        <v>172635</v>
      </c>
      <c r="K36" s="37">
        <v>200129</v>
      </c>
      <c r="L36" s="37" t="s">
        <v>195</v>
      </c>
      <c r="M36" s="37"/>
      <c r="N36" s="37"/>
      <c r="O36" s="71" t="s">
        <v>148</v>
      </c>
      <c r="P36" s="17"/>
    </row>
    <row r="37" spans="1:16" ht="39.950000000000003" customHeight="1" thickBot="1">
      <c r="A37" s="13">
        <v>34</v>
      </c>
      <c r="B37" s="14" t="s">
        <v>117</v>
      </c>
      <c r="C37" s="15" t="s">
        <v>36</v>
      </c>
      <c r="D37" s="14" t="s">
        <v>166</v>
      </c>
      <c r="E37" s="124" t="s">
        <v>152</v>
      </c>
      <c r="F37" s="124" t="s">
        <v>152</v>
      </c>
      <c r="G37" s="36">
        <v>59265</v>
      </c>
      <c r="H37" s="36">
        <v>40020</v>
      </c>
      <c r="I37" s="97">
        <v>45426</v>
      </c>
      <c r="J37" s="36">
        <v>29254</v>
      </c>
      <c r="K37" s="36">
        <v>32806</v>
      </c>
      <c r="L37" s="36" t="s">
        <v>195</v>
      </c>
      <c r="M37" s="36"/>
      <c r="N37" s="36"/>
      <c r="O37" s="25" t="s">
        <v>148</v>
      </c>
      <c r="P37" s="14"/>
    </row>
    <row r="38" spans="1:16" ht="39.950000000000003" customHeight="1" thickBot="1">
      <c r="A38" s="96">
        <v>35</v>
      </c>
      <c r="B38" s="17" t="s">
        <v>117</v>
      </c>
      <c r="C38" s="30" t="s">
        <v>37</v>
      </c>
      <c r="D38" s="31" t="s">
        <v>164</v>
      </c>
      <c r="E38" s="123" t="s">
        <v>152</v>
      </c>
      <c r="F38" s="123" t="s">
        <v>152</v>
      </c>
      <c r="G38" s="37">
        <v>258659</v>
      </c>
      <c r="H38" s="37">
        <v>274443</v>
      </c>
      <c r="I38" s="86">
        <v>292133</v>
      </c>
      <c r="J38" s="87">
        <v>308617</v>
      </c>
      <c r="K38" s="88">
        <v>321970</v>
      </c>
      <c r="L38" s="89" t="s">
        <v>195</v>
      </c>
      <c r="M38" s="90"/>
      <c r="N38" s="90"/>
      <c r="O38" s="22" t="s">
        <v>127</v>
      </c>
      <c r="P38" s="17"/>
    </row>
    <row r="39" spans="1:16" ht="39.950000000000003" customHeight="1" thickBot="1">
      <c r="A39" s="13">
        <v>36</v>
      </c>
      <c r="B39" s="14" t="s">
        <v>117</v>
      </c>
      <c r="C39" s="15" t="s">
        <v>38</v>
      </c>
      <c r="D39" s="27" t="s">
        <v>170</v>
      </c>
      <c r="E39" s="124" t="s">
        <v>152</v>
      </c>
      <c r="F39" s="124" t="s">
        <v>152</v>
      </c>
      <c r="G39" s="102">
        <v>2.46</v>
      </c>
      <c r="H39" s="102">
        <v>2.41</v>
      </c>
      <c r="I39" s="102">
        <v>2.33</v>
      </c>
      <c r="J39" s="102">
        <v>2.25</v>
      </c>
      <c r="K39" s="102">
        <v>2.25</v>
      </c>
      <c r="L39" s="103" t="s">
        <v>195</v>
      </c>
      <c r="M39" s="125"/>
      <c r="N39" s="131"/>
      <c r="O39" s="21" t="s">
        <v>127</v>
      </c>
      <c r="P39" s="14"/>
    </row>
    <row r="40" spans="1:16" ht="39.950000000000003" customHeight="1" thickBot="1">
      <c r="A40" s="96">
        <v>37</v>
      </c>
      <c r="B40" s="17" t="s">
        <v>117</v>
      </c>
      <c r="C40" s="30" t="s">
        <v>39</v>
      </c>
      <c r="D40" s="17" t="s">
        <v>171</v>
      </c>
      <c r="E40" s="123" t="s">
        <v>152</v>
      </c>
      <c r="F40" s="123" t="s">
        <v>152</v>
      </c>
      <c r="G40" s="59">
        <v>1128.27</v>
      </c>
      <c r="H40" s="59">
        <v>1294.03</v>
      </c>
      <c r="I40" s="59">
        <v>1334.75</v>
      </c>
      <c r="J40" s="59">
        <v>1394.68</v>
      </c>
      <c r="K40" s="59">
        <v>1460.56</v>
      </c>
      <c r="L40" s="91" t="s">
        <v>195</v>
      </c>
      <c r="M40" s="90"/>
      <c r="N40" s="90"/>
      <c r="O40" s="17" t="s">
        <v>127</v>
      </c>
      <c r="P40" s="17"/>
    </row>
    <row r="41" spans="1:16" ht="39.950000000000003" customHeight="1" thickBot="1">
      <c r="A41" s="13">
        <v>38</v>
      </c>
      <c r="B41" s="14" t="s">
        <v>117</v>
      </c>
      <c r="C41" s="15" t="s">
        <v>40</v>
      </c>
      <c r="D41" s="14" t="s">
        <v>157</v>
      </c>
      <c r="E41" s="124" t="s">
        <v>152</v>
      </c>
      <c r="F41" s="124" t="s">
        <v>152</v>
      </c>
      <c r="G41" s="36">
        <v>1018</v>
      </c>
      <c r="H41" s="36">
        <v>1114</v>
      </c>
      <c r="I41" s="97">
        <v>1195</v>
      </c>
      <c r="J41" s="36">
        <v>1286</v>
      </c>
      <c r="K41" s="36">
        <v>1380</v>
      </c>
      <c r="L41" s="100">
        <v>1419</v>
      </c>
      <c r="M41" s="101"/>
      <c r="N41" s="101"/>
      <c r="O41" s="14" t="s">
        <v>127</v>
      </c>
      <c r="P41" s="14"/>
    </row>
    <row r="42" spans="1:16" ht="39.950000000000003" customHeight="1" thickBot="1">
      <c r="A42" s="96">
        <v>39</v>
      </c>
      <c r="B42" s="17" t="s">
        <v>117</v>
      </c>
      <c r="C42" s="30" t="s">
        <v>41</v>
      </c>
      <c r="D42" s="17" t="s">
        <v>157</v>
      </c>
      <c r="E42" s="123" t="s">
        <v>152</v>
      </c>
      <c r="F42" s="123" t="s">
        <v>152</v>
      </c>
      <c r="G42" s="37">
        <v>14017</v>
      </c>
      <c r="H42" s="37">
        <v>14223</v>
      </c>
      <c r="I42" s="70">
        <v>14797</v>
      </c>
      <c r="J42" s="37">
        <v>15168</v>
      </c>
      <c r="K42" s="37">
        <v>16061</v>
      </c>
      <c r="L42" s="37" t="s">
        <v>195</v>
      </c>
      <c r="M42" s="37"/>
      <c r="N42" s="37"/>
      <c r="O42" s="71" t="s">
        <v>149</v>
      </c>
      <c r="P42" s="17"/>
    </row>
    <row r="43" spans="1:16" ht="39.950000000000003" customHeight="1" thickBot="1">
      <c r="A43" s="13">
        <v>40</v>
      </c>
      <c r="B43" s="14" t="s">
        <v>117</v>
      </c>
      <c r="C43" s="15" t="s">
        <v>42</v>
      </c>
      <c r="D43" s="27" t="s">
        <v>157</v>
      </c>
      <c r="E43" s="124" t="s">
        <v>152</v>
      </c>
      <c r="F43" s="124" t="s">
        <v>152</v>
      </c>
      <c r="G43" s="36">
        <v>14736</v>
      </c>
      <c r="H43" s="36">
        <v>15028</v>
      </c>
      <c r="I43" s="97">
        <v>13701</v>
      </c>
      <c r="J43" s="36">
        <v>14485</v>
      </c>
      <c r="K43" s="36">
        <v>13861</v>
      </c>
      <c r="L43" s="36" t="s">
        <v>195</v>
      </c>
      <c r="M43" s="36"/>
      <c r="N43" s="36"/>
      <c r="O43" s="25" t="s">
        <v>149</v>
      </c>
      <c r="P43" s="14"/>
    </row>
    <row r="44" spans="1:16" ht="39.950000000000003" customHeight="1" thickBot="1">
      <c r="A44" s="96">
        <v>41</v>
      </c>
      <c r="B44" s="17" t="s">
        <v>117</v>
      </c>
      <c r="C44" s="30" t="s">
        <v>43</v>
      </c>
      <c r="D44" s="31" t="s">
        <v>163</v>
      </c>
      <c r="E44" s="123" t="s">
        <v>152</v>
      </c>
      <c r="F44" s="123" t="s">
        <v>152</v>
      </c>
      <c r="G44" s="123" t="s">
        <v>152</v>
      </c>
      <c r="H44" s="123" t="s">
        <v>152</v>
      </c>
      <c r="I44" s="70">
        <v>54</v>
      </c>
      <c r="J44" s="37" t="s">
        <v>195</v>
      </c>
      <c r="K44" s="37" t="s">
        <v>195</v>
      </c>
      <c r="L44" s="37">
        <v>46</v>
      </c>
      <c r="M44" s="37"/>
      <c r="N44" s="37"/>
      <c r="O44" s="22" t="s">
        <v>140</v>
      </c>
      <c r="P44" s="17"/>
    </row>
    <row r="45" spans="1:16" ht="39.950000000000003" customHeight="1" thickBot="1">
      <c r="A45" s="13">
        <v>42</v>
      </c>
      <c r="B45" s="14" t="s">
        <v>117</v>
      </c>
      <c r="C45" s="15" t="s">
        <v>44</v>
      </c>
      <c r="D45" s="27" t="s">
        <v>163</v>
      </c>
      <c r="E45" s="124" t="s">
        <v>152</v>
      </c>
      <c r="F45" s="124" t="s">
        <v>152</v>
      </c>
      <c r="G45" s="124" t="s">
        <v>152</v>
      </c>
      <c r="H45" s="124" t="s">
        <v>152</v>
      </c>
      <c r="I45" s="97">
        <v>23</v>
      </c>
      <c r="J45" s="36" t="s">
        <v>195</v>
      </c>
      <c r="K45" s="36" t="s">
        <v>195</v>
      </c>
      <c r="L45" s="36">
        <v>22</v>
      </c>
      <c r="M45" s="36"/>
      <c r="N45" s="36"/>
      <c r="O45" s="21" t="s">
        <v>140</v>
      </c>
      <c r="P45" s="14"/>
    </row>
    <row r="46" spans="1:16" ht="39.950000000000003" customHeight="1" thickBot="1">
      <c r="A46" s="96">
        <v>43</v>
      </c>
      <c r="B46" s="17" t="s">
        <v>117</v>
      </c>
      <c r="C46" s="30" t="s">
        <v>45</v>
      </c>
      <c r="D46" s="31" t="s">
        <v>162</v>
      </c>
      <c r="E46" s="123" t="s">
        <v>152</v>
      </c>
      <c r="F46" s="123" t="s">
        <v>152</v>
      </c>
      <c r="G46" s="123" t="s">
        <v>152</v>
      </c>
      <c r="H46" s="123" t="s">
        <v>152</v>
      </c>
      <c r="I46" s="70">
        <v>3939971677.6399999</v>
      </c>
      <c r="J46" s="37" t="s">
        <v>195</v>
      </c>
      <c r="K46" s="37" t="s">
        <v>195</v>
      </c>
      <c r="L46" s="37" t="s">
        <v>195</v>
      </c>
      <c r="M46" s="37"/>
      <c r="N46" s="37"/>
      <c r="O46" s="22" t="s">
        <v>139</v>
      </c>
      <c r="P46" s="17"/>
    </row>
    <row r="47" spans="1:16" ht="39.950000000000003" customHeight="1" thickBot="1">
      <c r="A47" s="13">
        <v>44</v>
      </c>
      <c r="B47" s="14" t="s">
        <v>117</v>
      </c>
      <c r="C47" s="15" t="s">
        <v>46</v>
      </c>
      <c r="D47" s="27" t="s">
        <v>162</v>
      </c>
      <c r="E47" s="124" t="s">
        <v>152</v>
      </c>
      <c r="F47" s="124" t="s">
        <v>152</v>
      </c>
      <c r="G47" s="124" t="s">
        <v>152</v>
      </c>
      <c r="H47" s="124" t="s">
        <v>152</v>
      </c>
      <c r="I47" s="97">
        <v>3000368211.1799998</v>
      </c>
      <c r="J47" s="36" t="s">
        <v>195</v>
      </c>
      <c r="K47" s="36" t="s">
        <v>195</v>
      </c>
      <c r="L47" s="36" t="s">
        <v>195</v>
      </c>
      <c r="M47" s="36"/>
      <c r="N47" s="36"/>
      <c r="O47" s="21" t="s">
        <v>139</v>
      </c>
      <c r="P47" s="14"/>
    </row>
    <row r="48" spans="1:16" ht="39.950000000000003" customHeight="1" thickBot="1">
      <c r="A48" s="96">
        <v>45</v>
      </c>
      <c r="B48" s="17" t="s">
        <v>117</v>
      </c>
      <c r="C48" s="30" t="s">
        <v>47</v>
      </c>
      <c r="D48" s="31" t="s">
        <v>157</v>
      </c>
      <c r="E48" s="123" t="s">
        <v>152</v>
      </c>
      <c r="F48" s="123" t="s">
        <v>152</v>
      </c>
      <c r="G48" s="37">
        <v>551361554</v>
      </c>
      <c r="H48" s="37">
        <v>578724750</v>
      </c>
      <c r="I48" s="70">
        <v>678764760.80999994</v>
      </c>
      <c r="J48" s="92">
        <v>618865953</v>
      </c>
      <c r="K48" s="93">
        <v>592145460.32000005</v>
      </c>
      <c r="L48" s="75">
        <v>614450366</v>
      </c>
      <c r="M48" s="37"/>
      <c r="N48" s="37"/>
      <c r="O48" s="22" t="s">
        <v>128</v>
      </c>
      <c r="P48" s="17"/>
    </row>
    <row r="49" spans="1:19" ht="39.950000000000003" customHeight="1" thickBot="1">
      <c r="A49" s="13">
        <v>46</v>
      </c>
      <c r="B49" s="14" t="s">
        <v>117</v>
      </c>
      <c r="C49" s="15" t="s">
        <v>48</v>
      </c>
      <c r="D49" s="27" t="s">
        <v>162</v>
      </c>
      <c r="E49" s="124" t="s">
        <v>152</v>
      </c>
      <c r="F49" s="124" t="s">
        <v>152</v>
      </c>
      <c r="G49" s="36">
        <v>690061</v>
      </c>
      <c r="H49" s="36">
        <v>22795545</v>
      </c>
      <c r="I49" s="97">
        <v>19295798</v>
      </c>
      <c r="J49" s="98">
        <v>16852204</v>
      </c>
      <c r="K49" s="40">
        <v>21305953</v>
      </c>
      <c r="L49" s="99">
        <v>22317088</v>
      </c>
      <c r="M49" s="36"/>
      <c r="N49" s="36"/>
      <c r="O49" s="14" t="s">
        <v>129</v>
      </c>
      <c r="P49" s="14"/>
    </row>
    <row r="50" spans="1:19" ht="39.950000000000003" customHeight="1" thickBot="1">
      <c r="A50" s="96">
        <v>47</v>
      </c>
      <c r="B50" s="17" t="s">
        <v>117</v>
      </c>
      <c r="C50" s="30" t="s">
        <v>49</v>
      </c>
      <c r="D50" s="31" t="s">
        <v>165</v>
      </c>
      <c r="E50" s="123" t="s">
        <v>152</v>
      </c>
      <c r="F50" s="123" t="s">
        <v>152</v>
      </c>
      <c r="G50" s="37"/>
      <c r="H50" s="37"/>
      <c r="I50" s="70">
        <v>141</v>
      </c>
      <c r="J50" s="37" t="s">
        <v>195</v>
      </c>
      <c r="K50" s="37" t="s">
        <v>195</v>
      </c>
      <c r="L50" s="37" t="s">
        <v>195</v>
      </c>
      <c r="M50" s="37"/>
      <c r="N50" s="37"/>
      <c r="O50" s="17" t="s">
        <v>130</v>
      </c>
      <c r="P50" s="17"/>
    </row>
    <row r="51" spans="1:19" ht="39.950000000000003" customHeight="1" thickBot="1">
      <c r="A51" s="13">
        <v>48</v>
      </c>
      <c r="B51" s="14" t="s">
        <v>117</v>
      </c>
      <c r="C51" s="15" t="s">
        <v>50</v>
      </c>
      <c r="D51" s="27" t="s">
        <v>162</v>
      </c>
      <c r="E51" s="124" t="s">
        <v>152</v>
      </c>
      <c r="F51" s="124" t="s">
        <v>152</v>
      </c>
      <c r="G51" s="36"/>
      <c r="H51" s="36"/>
      <c r="I51" s="97">
        <v>207450</v>
      </c>
      <c r="J51" s="36" t="s">
        <v>195</v>
      </c>
      <c r="K51" s="36" t="s">
        <v>195</v>
      </c>
      <c r="L51" s="36" t="s">
        <v>195</v>
      </c>
      <c r="M51" s="36"/>
      <c r="N51" s="36"/>
      <c r="O51" s="14" t="s">
        <v>130</v>
      </c>
      <c r="P51" s="14"/>
      <c r="Q51" s="65"/>
      <c r="R51" s="66"/>
      <c r="S51" s="66"/>
    </row>
    <row r="52" spans="1:19" ht="39.950000000000003" customHeight="1" thickBot="1">
      <c r="A52" s="5">
        <v>49</v>
      </c>
      <c r="B52" s="6" t="s">
        <v>119</v>
      </c>
      <c r="C52" s="2" t="s">
        <v>51</v>
      </c>
      <c r="D52" s="24" t="s">
        <v>164</v>
      </c>
      <c r="E52" s="123" t="s">
        <v>152</v>
      </c>
      <c r="F52" s="123" t="s">
        <v>152</v>
      </c>
      <c r="G52" s="35">
        <v>484454</v>
      </c>
      <c r="H52" s="35">
        <v>482645</v>
      </c>
      <c r="I52" s="41">
        <v>479188</v>
      </c>
      <c r="J52" s="35">
        <v>477100</v>
      </c>
      <c r="K52" s="35">
        <v>475215</v>
      </c>
      <c r="L52" s="35">
        <v>472356</v>
      </c>
      <c r="M52" s="35"/>
      <c r="N52" s="35"/>
      <c r="O52" s="6" t="s">
        <v>141</v>
      </c>
      <c r="P52" s="6"/>
    </row>
    <row r="53" spans="1:19" ht="39.950000000000003" customHeight="1" thickBot="1">
      <c r="A53" s="13">
        <v>50</v>
      </c>
      <c r="B53" s="14" t="s">
        <v>119</v>
      </c>
      <c r="C53" s="15" t="s">
        <v>52</v>
      </c>
      <c r="D53" s="27" t="s">
        <v>164</v>
      </c>
      <c r="E53" s="124" t="s">
        <v>152</v>
      </c>
      <c r="F53" s="124" t="s">
        <v>152</v>
      </c>
      <c r="G53" s="36">
        <v>66000</v>
      </c>
      <c r="H53" s="36">
        <v>64889</v>
      </c>
      <c r="I53" s="42">
        <v>63915</v>
      </c>
      <c r="J53" s="36">
        <f>19066+21402+22706</f>
        <v>63174</v>
      </c>
      <c r="K53" s="36">
        <f>18445+21264+22652</f>
        <v>62361</v>
      </c>
      <c r="L53" s="36" t="s">
        <v>195</v>
      </c>
      <c r="M53" s="36"/>
      <c r="N53" s="36"/>
      <c r="O53" s="14" t="s">
        <v>141</v>
      </c>
      <c r="P53" s="14"/>
    </row>
    <row r="54" spans="1:19" ht="39.950000000000003" customHeight="1" thickBot="1">
      <c r="A54" s="5">
        <v>51</v>
      </c>
      <c r="B54" s="6" t="s">
        <v>119</v>
      </c>
      <c r="C54" s="2" t="s">
        <v>53</v>
      </c>
      <c r="D54" s="24" t="s">
        <v>164</v>
      </c>
      <c r="E54" s="123" t="s">
        <v>152</v>
      </c>
      <c r="F54" s="123" t="s">
        <v>152</v>
      </c>
      <c r="G54" s="35">
        <v>336491</v>
      </c>
      <c r="H54" s="35">
        <f>30420+39179+32765+34694+33839+35637+40239+44295+39663</f>
        <v>330731</v>
      </c>
      <c r="I54" s="41">
        <v>324168</v>
      </c>
      <c r="J54" s="35">
        <f>25409+35847+33311+33048+33407+34322+37930+43441+41499</f>
        <v>318214</v>
      </c>
      <c r="K54" s="35">
        <f>23885+33981+33543+32188+33669+33483+36766+42299+42823</f>
        <v>312637</v>
      </c>
      <c r="L54" s="35" t="s">
        <v>195</v>
      </c>
      <c r="M54" s="35"/>
      <c r="N54" s="35"/>
      <c r="O54" s="6" t="s">
        <v>141</v>
      </c>
      <c r="P54" s="6"/>
    </row>
    <row r="55" spans="1:19" ht="39.950000000000003" customHeight="1" thickBot="1">
      <c r="A55" s="13">
        <v>52</v>
      </c>
      <c r="B55" s="14" t="s">
        <v>119</v>
      </c>
      <c r="C55" s="15" t="s">
        <v>54</v>
      </c>
      <c r="D55" s="27" t="s">
        <v>164</v>
      </c>
      <c r="E55" s="124" t="s">
        <v>152</v>
      </c>
      <c r="F55" s="124" t="s">
        <v>152</v>
      </c>
      <c r="G55" s="36">
        <v>81963</v>
      </c>
      <c r="H55" s="36">
        <f>30814+19466+11380+9335+10163+1+1613+484+3708</f>
        <v>86964</v>
      </c>
      <c r="I55" s="42">
        <v>85347</v>
      </c>
      <c r="J55" s="36">
        <f>33776+23501+12417+9119+11052+1720+412+3715</f>
        <v>95712</v>
      </c>
      <c r="K55" s="36">
        <f>35087+25162+13544+8840+11610+1740+420+3814</f>
        <v>100217</v>
      </c>
      <c r="L55" s="36" t="s">
        <v>195</v>
      </c>
      <c r="M55" s="36"/>
      <c r="N55" s="36"/>
      <c r="O55" s="14" t="s">
        <v>141</v>
      </c>
      <c r="P55" s="14"/>
    </row>
    <row r="56" spans="1:19" ht="39.950000000000003" customHeight="1" thickBot="1">
      <c r="A56" s="5">
        <v>53</v>
      </c>
      <c r="B56" s="6" t="s">
        <v>119</v>
      </c>
      <c r="C56" s="2" t="s">
        <v>55</v>
      </c>
      <c r="D56" s="24" t="s">
        <v>172</v>
      </c>
      <c r="E56" s="123" t="s">
        <v>152</v>
      </c>
      <c r="F56" s="123" t="s">
        <v>152</v>
      </c>
      <c r="G56" s="54">
        <v>-0.5</v>
      </c>
      <c r="H56" s="54">
        <v>-0.4</v>
      </c>
      <c r="I56" s="55">
        <v>-0.7</v>
      </c>
      <c r="J56" s="54">
        <v>-0.4</v>
      </c>
      <c r="K56" s="54">
        <v>-0.4</v>
      </c>
      <c r="L56" s="54" t="s">
        <v>195</v>
      </c>
      <c r="M56" s="35"/>
      <c r="N56" s="35"/>
      <c r="O56" s="6" t="s">
        <v>141</v>
      </c>
      <c r="P56" s="6"/>
    </row>
    <row r="57" spans="1:19" ht="39.950000000000003" customHeight="1" thickBot="1">
      <c r="A57" s="13">
        <v>54</v>
      </c>
      <c r="B57" s="14" t="s">
        <v>119</v>
      </c>
      <c r="C57" s="15" t="s">
        <v>56</v>
      </c>
      <c r="D57" s="14" t="s">
        <v>173</v>
      </c>
      <c r="E57" s="124" t="s">
        <v>152</v>
      </c>
      <c r="F57" s="124" t="s">
        <v>152</v>
      </c>
      <c r="G57" s="56">
        <v>76.5</v>
      </c>
      <c r="H57" s="56">
        <v>76.2</v>
      </c>
      <c r="I57" s="57">
        <v>75.599999999999994</v>
      </c>
      <c r="J57" s="56">
        <v>75.31</v>
      </c>
      <c r="K57" s="56">
        <v>75</v>
      </c>
      <c r="L57" s="56" t="s">
        <v>195</v>
      </c>
      <c r="M57" s="36"/>
      <c r="N57" s="36"/>
      <c r="O57" s="14" t="s">
        <v>141</v>
      </c>
      <c r="P57" s="14"/>
    </row>
    <row r="58" spans="1:19" ht="39.950000000000003" customHeight="1" thickBot="1">
      <c r="A58" s="5">
        <v>55</v>
      </c>
      <c r="B58" s="6" t="s">
        <v>119</v>
      </c>
      <c r="C58" s="2" t="s">
        <v>57</v>
      </c>
      <c r="D58" s="24" t="s">
        <v>174</v>
      </c>
      <c r="E58" s="123" t="s">
        <v>152</v>
      </c>
      <c r="F58" s="123" t="s">
        <v>152</v>
      </c>
      <c r="G58" s="43">
        <v>181374</v>
      </c>
      <c r="H58" s="43">
        <v>183743</v>
      </c>
      <c r="I58" s="44">
        <v>185971</v>
      </c>
      <c r="J58" s="43">
        <v>188120</v>
      </c>
      <c r="K58" s="43">
        <v>190142</v>
      </c>
      <c r="L58" s="43">
        <v>192755</v>
      </c>
      <c r="M58" s="35"/>
      <c r="N58" s="35"/>
      <c r="O58" s="6" t="s">
        <v>141</v>
      </c>
      <c r="P58" s="6"/>
    </row>
    <row r="59" spans="1:19" ht="39.950000000000003" customHeight="1" thickBot="1">
      <c r="A59" s="13">
        <v>56</v>
      </c>
      <c r="B59" s="14" t="s">
        <v>119</v>
      </c>
      <c r="C59" s="15" t="s">
        <v>58</v>
      </c>
      <c r="D59" s="27" t="s">
        <v>172</v>
      </c>
      <c r="E59" s="124" t="s">
        <v>152</v>
      </c>
      <c r="F59" s="124" t="s">
        <v>152</v>
      </c>
      <c r="G59" s="53">
        <v>5.9</v>
      </c>
      <c r="H59" s="53">
        <v>6.99</v>
      </c>
      <c r="I59" s="53">
        <v>7.04</v>
      </c>
      <c r="J59" s="53">
        <v>6.41</v>
      </c>
      <c r="K59" s="53">
        <v>6.57</v>
      </c>
      <c r="L59" s="122">
        <v>6.2</v>
      </c>
      <c r="M59" s="36"/>
      <c r="N59" s="36"/>
      <c r="O59" s="14" t="s">
        <v>135</v>
      </c>
      <c r="P59" s="14"/>
    </row>
    <row r="60" spans="1:19" ht="39.950000000000003" customHeight="1" thickBot="1">
      <c r="A60" s="5">
        <v>57</v>
      </c>
      <c r="B60" s="6" t="s">
        <v>119</v>
      </c>
      <c r="C60" s="2" t="s">
        <v>59</v>
      </c>
      <c r="D60" s="24" t="s">
        <v>175</v>
      </c>
      <c r="E60" s="123" t="s">
        <v>152</v>
      </c>
      <c r="F60" s="123" t="s">
        <v>152</v>
      </c>
      <c r="G60" s="35">
        <v>1834</v>
      </c>
      <c r="H60" s="35">
        <v>1964</v>
      </c>
      <c r="I60" s="41">
        <v>1831</v>
      </c>
      <c r="J60" s="35">
        <v>1736</v>
      </c>
      <c r="K60" s="35">
        <v>1801</v>
      </c>
      <c r="L60" s="35" t="s">
        <v>195</v>
      </c>
      <c r="M60" s="35"/>
      <c r="N60" s="35"/>
      <c r="O60" s="6" t="s">
        <v>141</v>
      </c>
      <c r="P60" s="6"/>
    </row>
    <row r="61" spans="1:19" ht="39.950000000000003" customHeight="1" thickBot="1">
      <c r="A61" s="13">
        <v>58</v>
      </c>
      <c r="B61" s="14" t="s">
        <v>119</v>
      </c>
      <c r="C61" s="15" t="s">
        <v>60</v>
      </c>
      <c r="D61" s="27" t="s">
        <v>175</v>
      </c>
      <c r="E61" s="124" t="s">
        <v>152</v>
      </c>
      <c r="F61" s="124" t="s">
        <v>152</v>
      </c>
      <c r="G61" s="36">
        <v>852</v>
      </c>
      <c r="H61" s="36">
        <v>894</v>
      </c>
      <c r="I61" s="42">
        <v>880</v>
      </c>
      <c r="J61" s="36">
        <v>842</v>
      </c>
      <c r="K61" s="36">
        <v>905</v>
      </c>
      <c r="L61" s="36" t="s">
        <v>195</v>
      </c>
      <c r="M61" s="36"/>
      <c r="N61" s="36"/>
      <c r="O61" s="14" t="s">
        <v>141</v>
      </c>
      <c r="P61" s="14"/>
    </row>
    <row r="62" spans="1:19" ht="39.950000000000003" customHeight="1" thickBot="1">
      <c r="A62" s="5">
        <v>59</v>
      </c>
      <c r="B62" s="6" t="s">
        <v>119</v>
      </c>
      <c r="C62" s="2" t="s">
        <v>61</v>
      </c>
      <c r="D62" s="24" t="s">
        <v>172</v>
      </c>
      <c r="E62" s="123" t="s">
        <v>152</v>
      </c>
      <c r="F62" s="123" t="s">
        <v>152</v>
      </c>
      <c r="G62" s="54">
        <v>97.3</v>
      </c>
      <c r="H62" s="54">
        <v>94.5</v>
      </c>
      <c r="I62" s="55">
        <v>94.6</v>
      </c>
      <c r="J62" s="54">
        <v>91.3</v>
      </c>
      <c r="K62" s="54">
        <v>92</v>
      </c>
      <c r="L62" s="35" t="s">
        <v>195</v>
      </c>
      <c r="M62" s="35"/>
      <c r="N62" s="35"/>
      <c r="O62" s="19" t="s">
        <v>148</v>
      </c>
      <c r="P62" s="6"/>
    </row>
    <row r="63" spans="1:19" ht="39.950000000000003" customHeight="1" thickBot="1">
      <c r="A63" s="13">
        <v>60</v>
      </c>
      <c r="B63" s="14" t="s">
        <v>119</v>
      </c>
      <c r="C63" s="15" t="s">
        <v>62</v>
      </c>
      <c r="D63" s="27" t="s">
        <v>172</v>
      </c>
      <c r="E63" s="124" t="s">
        <v>152</v>
      </c>
      <c r="F63" s="124" t="s">
        <v>152</v>
      </c>
      <c r="G63" s="56">
        <v>97.7</v>
      </c>
      <c r="H63" s="56">
        <v>95.5</v>
      </c>
      <c r="I63" s="57">
        <v>99.2</v>
      </c>
      <c r="J63" s="56">
        <v>97.4</v>
      </c>
      <c r="K63" s="56">
        <v>98.8</v>
      </c>
      <c r="L63" s="36" t="s">
        <v>195</v>
      </c>
      <c r="M63" s="36"/>
      <c r="N63" s="36"/>
      <c r="O63" s="25" t="s">
        <v>148</v>
      </c>
      <c r="P63" s="14"/>
    </row>
    <row r="64" spans="1:19" ht="39.950000000000003" customHeight="1" thickBot="1">
      <c r="A64" s="5">
        <v>61</v>
      </c>
      <c r="B64" s="6" t="s">
        <v>119</v>
      </c>
      <c r="C64" s="2" t="s">
        <v>63</v>
      </c>
      <c r="D64" s="24" t="s">
        <v>172</v>
      </c>
      <c r="E64" s="123" t="s">
        <v>152</v>
      </c>
      <c r="F64" s="123" t="s">
        <v>152</v>
      </c>
      <c r="G64" s="54">
        <v>0.375</v>
      </c>
      <c r="H64" s="54">
        <v>0.375</v>
      </c>
      <c r="I64" s="55">
        <v>0.3</v>
      </c>
      <c r="J64" s="54">
        <v>1</v>
      </c>
      <c r="K64" s="54">
        <v>0.6</v>
      </c>
      <c r="L64" s="35" t="s">
        <v>195</v>
      </c>
      <c r="M64" s="35"/>
      <c r="N64" s="35"/>
      <c r="O64" s="19" t="s">
        <v>148</v>
      </c>
      <c r="P64" s="6"/>
    </row>
    <row r="65" spans="1:16" ht="39.950000000000003" customHeight="1" thickBot="1">
      <c r="A65" s="13">
        <v>62</v>
      </c>
      <c r="B65" s="14" t="s">
        <v>119</v>
      </c>
      <c r="C65" s="15" t="s">
        <v>64</v>
      </c>
      <c r="D65" s="14" t="s">
        <v>176</v>
      </c>
      <c r="E65" s="124" t="s">
        <v>152</v>
      </c>
      <c r="F65" s="124" t="s">
        <v>152</v>
      </c>
      <c r="G65" s="124" t="s">
        <v>152</v>
      </c>
      <c r="H65" s="124" t="s">
        <v>152</v>
      </c>
      <c r="I65" s="42">
        <v>300</v>
      </c>
      <c r="J65" s="38">
        <v>305</v>
      </c>
      <c r="K65" s="38">
        <v>315</v>
      </c>
      <c r="L65" s="38">
        <v>315</v>
      </c>
      <c r="M65" s="38">
        <v>320</v>
      </c>
      <c r="N65" s="38"/>
      <c r="O65" s="25" t="s">
        <v>150</v>
      </c>
      <c r="P65" s="14"/>
    </row>
    <row r="66" spans="1:16" ht="39.950000000000003" customHeight="1" thickBot="1">
      <c r="A66" s="5">
        <v>63</v>
      </c>
      <c r="B66" s="6" t="s">
        <v>119</v>
      </c>
      <c r="C66" s="2" t="s">
        <v>65</v>
      </c>
      <c r="D66" s="24" t="s">
        <v>164</v>
      </c>
      <c r="E66" s="123" t="s">
        <v>152</v>
      </c>
      <c r="F66" s="123" t="s">
        <v>152</v>
      </c>
      <c r="G66" s="123" t="s">
        <v>152</v>
      </c>
      <c r="H66" s="123" t="s">
        <v>152</v>
      </c>
      <c r="I66" s="41">
        <v>32825</v>
      </c>
      <c r="J66" s="35" t="s">
        <v>195</v>
      </c>
      <c r="K66" s="35" t="s">
        <v>195</v>
      </c>
      <c r="L66" s="35" t="s">
        <v>195</v>
      </c>
      <c r="M66" s="35"/>
      <c r="N66" s="35"/>
      <c r="O66" s="20" t="s">
        <v>148</v>
      </c>
      <c r="P66" s="6"/>
    </row>
    <row r="67" spans="1:16" ht="39.950000000000003" customHeight="1" thickBot="1">
      <c r="A67" s="13">
        <v>64</v>
      </c>
      <c r="B67" s="14" t="s">
        <v>119</v>
      </c>
      <c r="C67" s="15" t="s">
        <v>66</v>
      </c>
      <c r="D67" s="14"/>
      <c r="E67" s="124" t="s">
        <v>152</v>
      </c>
      <c r="F67" s="124" t="s">
        <v>152</v>
      </c>
      <c r="G67" s="124" t="s">
        <v>152</v>
      </c>
      <c r="H67" s="124" t="s">
        <v>152</v>
      </c>
      <c r="I67" s="42">
        <v>109.17</v>
      </c>
      <c r="J67" s="36" t="s">
        <v>195</v>
      </c>
      <c r="K67" s="36" t="s">
        <v>195</v>
      </c>
      <c r="L67" s="36" t="s">
        <v>195</v>
      </c>
      <c r="M67" s="36"/>
      <c r="N67" s="130"/>
      <c r="O67" s="29" t="s">
        <v>188</v>
      </c>
      <c r="P67" s="21"/>
    </row>
    <row r="68" spans="1:16" ht="39.950000000000003" customHeight="1" thickBot="1">
      <c r="A68" s="5">
        <v>65</v>
      </c>
      <c r="B68" s="6" t="s">
        <v>119</v>
      </c>
      <c r="C68" s="2" t="s">
        <v>67</v>
      </c>
      <c r="D68" s="24" t="s">
        <v>172</v>
      </c>
      <c r="E68" s="123" t="s">
        <v>152</v>
      </c>
      <c r="F68" s="123" t="s">
        <v>152</v>
      </c>
      <c r="G68" s="54">
        <v>15</v>
      </c>
      <c r="H68" s="54">
        <v>15</v>
      </c>
      <c r="I68" s="55">
        <v>14</v>
      </c>
      <c r="J68" s="54">
        <v>16.12</v>
      </c>
      <c r="K68" s="54">
        <v>28.13</v>
      </c>
      <c r="L68" s="54">
        <v>13.7</v>
      </c>
      <c r="M68" s="35"/>
      <c r="N68" s="35"/>
      <c r="O68" s="20" t="s">
        <v>151</v>
      </c>
      <c r="P68" s="6"/>
    </row>
    <row r="69" spans="1:16" ht="39.950000000000003" customHeight="1" thickBot="1">
      <c r="A69" s="13">
        <v>66</v>
      </c>
      <c r="B69" s="14" t="s">
        <v>119</v>
      </c>
      <c r="C69" s="15" t="s">
        <v>68</v>
      </c>
      <c r="D69" s="27" t="s">
        <v>172</v>
      </c>
      <c r="E69" s="124" t="s">
        <v>152</v>
      </c>
      <c r="F69" s="124" t="s">
        <v>152</v>
      </c>
      <c r="G69" s="56">
        <v>14</v>
      </c>
      <c r="H69" s="56">
        <v>13</v>
      </c>
      <c r="I69" s="57">
        <v>15</v>
      </c>
      <c r="J69" s="56">
        <v>15.41</v>
      </c>
      <c r="K69" s="56">
        <v>17.61</v>
      </c>
      <c r="L69" s="56">
        <v>15.4</v>
      </c>
      <c r="M69" s="36"/>
      <c r="N69" s="36"/>
      <c r="O69" s="21" t="s">
        <v>151</v>
      </c>
      <c r="P69" s="14"/>
    </row>
    <row r="70" spans="1:16" ht="39.950000000000003" customHeight="1" thickBot="1">
      <c r="A70" s="5">
        <v>67</v>
      </c>
      <c r="B70" s="6" t="s">
        <v>119</v>
      </c>
      <c r="C70" s="2" t="s">
        <v>69</v>
      </c>
      <c r="D70" s="24" t="s">
        <v>172</v>
      </c>
      <c r="E70" s="123" t="s">
        <v>152</v>
      </c>
      <c r="F70" s="123" t="s">
        <v>152</v>
      </c>
      <c r="G70" s="54">
        <v>16</v>
      </c>
      <c r="H70" s="54">
        <v>16</v>
      </c>
      <c r="I70" s="55">
        <v>24</v>
      </c>
      <c r="J70" s="54">
        <v>12.41</v>
      </c>
      <c r="K70" s="54">
        <v>15.67</v>
      </c>
      <c r="L70" s="54">
        <v>13.9</v>
      </c>
      <c r="M70" s="35"/>
      <c r="N70" s="35"/>
      <c r="O70" s="20" t="s">
        <v>151</v>
      </c>
      <c r="P70" s="6"/>
    </row>
    <row r="71" spans="1:16" ht="39.950000000000003" customHeight="1" thickBot="1">
      <c r="A71" s="13">
        <v>68</v>
      </c>
      <c r="B71" s="14" t="s">
        <v>119</v>
      </c>
      <c r="C71" s="15" t="s">
        <v>70</v>
      </c>
      <c r="D71" s="27" t="s">
        <v>164</v>
      </c>
      <c r="E71" s="124" t="s">
        <v>152</v>
      </c>
      <c r="F71" s="124" t="s">
        <v>152</v>
      </c>
      <c r="G71" s="36">
        <v>167</v>
      </c>
      <c r="H71" s="36">
        <v>114</v>
      </c>
      <c r="I71" s="42">
        <v>3</v>
      </c>
      <c r="J71" s="36">
        <v>32</v>
      </c>
      <c r="K71" s="36">
        <v>54</v>
      </c>
      <c r="L71" s="36">
        <v>328</v>
      </c>
      <c r="M71" s="36"/>
      <c r="N71" s="36"/>
      <c r="O71" s="21" t="s">
        <v>151</v>
      </c>
      <c r="P71" s="14"/>
    </row>
    <row r="72" spans="1:16" ht="39.950000000000003" customHeight="1" thickBot="1">
      <c r="A72" s="5">
        <v>69</v>
      </c>
      <c r="B72" s="6" t="s">
        <v>119</v>
      </c>
      <c r="C72" s="2" t="s">
        <v>71</v>
      </c>
      <c r="D72" s="24" t="s">
        <v>164</v>
      </c>
      <c r="E72" s="123" t="s">
        <v>152</v>
      </c>
      <c r="F72" s="123" t="s">
        <v>152</v>
      </c>
      <c r="G72" s="35">
        <v>31169</v>
      </c>
      <c r="H72" s="35">
        <v>31677</v>
      </c>
      <c r="I72" s="41">
        <v>22647</v>
      </c>
      <c r="J72" s="35">
        <v>48951</v>
      </c>
      <c r="K72" s="35">
        <v>26304</v>
      </c>
      <c r="L72" s="35">
        <v>24923</v>
      </c>
      <c r="M72" s="35"/>
      <c r="N72" s="35"/>
      <c r="O72" s="19" t="s">
        <v>153</v>
      </c>
      <c r="P72" s="6"/>
    </row>
    <row r="73" spans="1:16" ht="39.950000000000003" customHeight="1" thickBot="1">
      <c r="A73" s="13">
        <v>70</v>
      </c>
      <c r="B73" s="14" t="s">
        <v>119</v>
      </c>
      <c r="C73" s="15" t="s">
        <v>72</v>
      </c>
      <c r="D73" s="27" t="s">
        <v>164</v>
      </c>
      <c r="E73" s="124" t="s">
        <v>152</v>
      </c>
      <c r="F73" s="124" t="s">
        <v>152</v>
      </c>
      <c r="G73" s="36">
        <v>1462</v>
      </c>
      <c r="H73" s="36">
        <v>1442</v>
      </c>
      <c r="I73" s="42">
        <v>1434</v>
      </c>
      <c r="J73" s="36">
        <v>2369</v>
      </c>
      <c r="K73" s="36">
        <v>1269</v>
      </c>
      <c r="L73" s="36">
        <v>1336</v>
      </c>
      <c r="M73" s="36"/>
      <c r="N73" s="36"/>
      <c r="O73" s="25" t="s">
        <v>153</v>
      </c>
      <c r="P73" s="14"/>
    </row>
    <row r="74" spans="1:16" ht="39.950000000000003" customHeight="1" thickBot="1">
      <c r="A74" s="5">
        <v>71</v>
      </c>
      <c r="B74" s="6" t="s">
        <v>119</v>
      </c>
      <c r="C74" s="2" t="s">
        <v>73</v>
      </c>
      <c r="D74" s="24" t="s">
        <v>164</v>
      </c>
      <c r="E74" s="123" t="s">
        <v>152</v>
      </c>
      <c r="F74" s="123" t="s">
        <v>152</v>
      </c>
      <c r="G74" s="35">
        <v>32976</v>
      </c>
      <c r="H74" s="35">
        <v>34265</v>
      </c>
      <c r="I74" s="41">
        <v>35419</v>
      </c>
      <c r="J74" s="35" t="s">
        <v>195</v>
      </c>
      <c r="K74" s="35">
        <v>43504</v>
      </c>
      <c r="L74" s="35">
        <v>44293</v>
      </c>
      <c r="M74" s="35"/>
      <c r="N74" s="35"/>
      <c r="O74" s="20" t="s">
        <v>154</v>
      </c>
      <c r="P74" s="6"/>
    </row>
    <row r="75" spans="1:16" ht="39.950000000000003" customHeight="1" thickBot="1">
      <c r="A75" s="13">
        <v>72</v>
      </c>
      <c r="B75" s="14" t="s">
        <v>119</v>
      </c>
      <c r="C75" s="15" t="s">
        <v>74</v>
      </c>
      <c r="D75" s="27" t="s">
        <v>164</v>
      </c>
      <c r="E75" s="124" t="s">
        <v>152</v>
      </c>
      <c r="F75" s="124" t="s">
        <v>152</v>
      </c>
      <c r="G75" s="36">
        <v>24895</v>
      </c>
      <c r="H75" s="36">
        <v>20667</v>
      </c>
      <c r="I75" s="42">
        <v>21675</v>
      </c>
      <c r="J75" s="36" t="s">
        <v>195</v>
      </c>
      <c r="K75" s="36">
        <v>31705</v>
      </c>
      <c r="L75" s="36">
        <v>44293</v>
      </c>
      <c r="M75" s="36"/>
      <c r="N75" s="36"/>
      <c r="O75" s="21" t="s">
        <v>154</v>
      </c>
      <c r="P75" s="14"/>
    </row>
    <row r="76" spans="1:16" ht="39.950000000000003" customHeight="1" thickBot="1">
      <c r="A76" s="5">
        <v>73</v>
      </c>
      <c r="B76" s="6" t="s">
        <v>119</v>
      </c>
      <c r="C76" s="2" t="s">
        <v>75</v>
      </c>
      <c r="D76" s="24" t="s">
        <v>163</v>
      </c>
      <c r="E76" s="123" t="s">
        <v>152</v>
      </c>
      <c r="F76" s="123" t="s">
        <v>152</v>
      </c>
      <c r="G76" s="35">
        <v>519</v>
      </c>
      <c r="H76" s="35">
        <v>525</v>
      </c>
      <c r="I76" s="41">
        <v>525</v>
      </c>
      <c r="J76" s="35">
        <v>601</v>
      </c>
      <c r="K76" s="35">
        <v>531</v>
      </c>
      <c r="L76" s="35">
        <v>530</v>
      </c>
      <c r="M76" s="35"/>
      <c r="N76" s="35"/>
      <c r="O76" s="23" t="s">
        <v>191</v>
      </c>
      <c r="P76" s="6"/>
    </row>
    <row r="77" spans="1:16" ht="39.950000000000003" customHeight="1" thickBot="1">
      <c r="A77" s="13">
        <v>74</v>
      </c>
      <c r="B77" s="14" t="s">
        <v>119</v>
      </c>
      <c r="C77" s="15" t="s">
        <v>76</v>
      </c>
      <c r="D77" s="27" t="s">
        <v>177</v>
      </c>
      <c r="E77" s="124" t="s">
        <v>152</v>
      </c>
      <c r="F77" s="124" t="s">
        <v>152</v>
      </c>
      <c r="G77" s="46">
        <v>2662</v>
      </c>
      <c r="H77" s="46">
        <v>2486</v>
      </c>
      <c r="I77" s="47">
        <v>2519</v>
      </c>
      <c r="J77" s="46">
        <v>2006</v>
      </c>
      <c r="K77" s="46">
        <v>2004</v>
      </c>
      <c r="L77" s="46">
        <v>2048</v>
      </c>
      <c r="M77" s="46"/>
      <c r="N77" s="46"/>
      <c r="O77" s="26" t="s">
        <v>192</v>
      </c>
      <c r="P77" s="14"/>
    </row>
    <row r="78" spans="1:16" ht="39.950000000000003" customHeight="1" thickBot="1">
      <c r="A78" s="5">
        <v>75</v>
      </c>
      <c r="B78" s="6" t="s">
        <v>119</v>
      </c>
      <c r="C78" s="2" t="s">
        <v>77</v>
      </c>
      <c r="D78" s="24" t="s">
        <v>164</v>
      </c>
      <c r="E78" s="123" t="s">
        <v>152</v>
      </c>
      <c r="F78" s="123" t="s">
        <v>152</v>
      </c>
      <c r="G78" s="48">
        <v>550947</v>
      </c>
      <c r="H78" s="48">
        <v>579562</v>
      </c>
      <c r="I78" s="48">
        <v>622049</v>
      </c>
      <c r="J78" s="48">
        <v>634058</v>
      </c>
      <c r="K78" s="48">
        <v>628304</v>
      </c>
      <c r="L78" s="48">
        <v>608878</v>
      </c>
      <c r="M78" s="39"/>
      <c r="N78" s="39"/>
      <c r="O78" s="20" t="s">
        <v>135</v>
      </c>
      <c r="P78" s="6"/>
    </row>
    <row r="79" spans="1:16" ht="39.950000000000003" customHeight="1" thickBot="1">
      <c r="A79" s="13">
        <v>76</v>
      </c>
      <c r="B79" s="14" t="s">
        <v>119</v>
      </c>
      <c r="C79" s="15" t="s">
        <v>78</v>
      </c>
      <c r="D79" s="27" t="s">
        <v>164</v>
      </c>
      <c r="E79" s="124" t="s">
        <v>152</v>
      </c>
      <c r="F79" s="124" t="s">
        <v>152</v>
      </c>
      <c r="G79" s="45">
        <v>60368</v>
      </c>
      <c r="H79" s="45">
        <v>62155</v>
      </c>
      <c r="I79" s="45">
        <v>62536</v>
      </c>
      <c r="J79" s="45">
        <v>60139</v>
      </c>
      <c r="K79" s="45">
        <v>62817</v>
      </c>
      <c r="L79" s="45">
        <v>62043</v>
      </c>
      <c r="M79" s="40"/>
      <c r="N79" s="40"/>
      <c r="O79" s="21" t="s">
        <v>135</v>
      </c>
      <c r="P79" s="14"/>
    </row>
    <row r="80" spans="1:16" ht="39.950000000000003" customHeight="1" thickBot="1">
      <c r="A80" s="5">
        <v>77</v>
      </c>
      <c r="B80" s="6" t="s">
        <v>119</v>
      </c>
      <c r="C80" s="2" t="s">
        <v>79</v>
      </c>
      <c r="D80" s="24" t="s">
        <v>163</v>
      </c>
      <c r="E80" s="123" t="s">
        <v>152</v>
      </c>
      <c r="F80" s="123" t="s">
        <v>152</v>
      </c>
      <c r="G80" s="48">
        <v>7</v>
      </c>
      <c r="H80" s="48">
        <v>7</v>
      </c>
      <c r="I80" s="48">
        <v>7</v>
      </c>
      <c r="J80" s="48">
        <v>7</v>
      </c>
      <c r="K80" s="48">
        <v>7</v>
      </c>
      <c r="L80" s="48">
        <v>7</v>
      </c>
      <c r="M80" s="39"/>
      <c r="N80" s="39"/>
      <c r="O80" s="20" t="s">
        <v>135</v>
      </c>
      <c r="P80" s="6"/>
    </row>
    <row r="81" spans="1:16" ht="39.950000000000003" customHeight="1" thickBot="1">
      <c r="A81" s="13">
        <v>78</v>
      </c>
      <c r="B81" s="14" t="s">
        <v>119</v>
      </c>
      <c r="C81" s="15" t="s">
        <v>80</v>
      </c>
      <c r="D81" s="27" t="s">
        <v>178</v>
      </c>
      <c r="E81" s="124" t="s">
        <v>152</v>
      </c>
      <c r="F81" s="124" t="s">
        <v>152</v>
      </c>
      <c r="G81" s="45">
        <v>781</v>
      </c>
      <c r="H81" s="45">
        <v>781</v>
      </c>
      <c r="I81" s="45">
        <v>805</v>
      </c>
      <c r="J81" s="45">
        <v>879</v>
      </c>
      <c r="K81" s="45">
        <v>879</v>
      </c>
      <c r="L81" s="45">
        <v>879</v>
      </c>
      <c r="M81" s="40"/>
      <c r="N81" s="40"/>
      <c r="O81" s="21" t="s">
        <v>135</v>
      </c>
      <c r="P81" s="14"/>
    </row>
    <row r="82" spans="1:16" ht="39.950000000000003" customHeight="1" thickBot="1">
      <c r="A82" s="5">
        <v>79</v>
      </c>
      <c r="B82" s="6" t="s">
        <v>119</v>
      </c>
      <c r="C82" s="2" t="s">
        <v>81</v>
      </c>
      <c r="D82" s="24" t="s">
        <v>179</v>
      </c>
      <c r="E82" s="123" t="s">
        <v>152</v>
      </c>
      <c r="F82" s="123" t="s">
        <v>152</v>
      </c>
      <c r="G82" s="49">
        <v>4925.0714285714284</v>
      </c>
      <c r="H82" s="49">
        <v>4090.3135593220341</v>
      </c>
      <c r="I82" s="49">
        <v>4022.1416666666669</v>
      </c>
      <c r="J82" s="49">
        <v>4055.9411764705883</v>
      </c>
      <c r="K82" s="49">
        <v>3398.9929577464791</v>
      </c>
      <c r="L82" s="48">
        <v>3017</v>
      </c>
      <c r="M82" s="39"/>
      <c r="N82" s="39"/>
      <c r="O82" s="20" t="s">
        <v>135</v>
      </c>
      <c r="P82" s="6"/>
    </row>
    <row r="83" spans="1:16" ht="39.950000000000003" customHeight="1" thickBot="1">
      <c r="A83" s="13">
        <v>80</v>
      </c>
      <c r="B83" s="14" t="s">
        <v>119</v>
      </c>
      <c r="C83" s="15" t="s">
        <v>82</v>
      </c>
      <c r="D83" s="27" t="s">
        <v>179</v>
      </c>
      <c r="E83" s="124" t="s">
        <v>152</v>
      </c>
      <c r="F83" s="124" t="s">
        <v>152</v>
      </c>
      <c r="G83" s="50">
        <v>8775.5818181818177</v>
      </c>
      <c r="H83" s="50">
        <v>6797.9859154929582</v>
      </c>
      <c r="I83" s="50">
        <v>6797.9859154929582</v>
      </c>
      <c r="J83" s="50">
        <v>6350.75</v>
      </c>
      <c r="K83" s="50">
        <v>5886.0609756097565</v>
      </c>
      <c r="L83" s="45">
        <v>5959</v>
      </c>
      <c r="M83" s="40"/>
      <c r="N83" s="40"/>
      <c r="O83" s="21" t="s">
        <v>135</v>
      </c>
      <c r="P83" s="14"/>
    </row>
    <row r="84" spans="1:16" ht="39.950000000000003" customHeight="1" thickBot="1">
      <c r="A84" s="5">
        <v>81</v>
      </c>
      <c r="B84" s="6" t="s">
        <v>119</v>
      </c>
      <c r="C84" s="2" t="s">
        <v>83</v>
      </c>
      <c r="D84" s="24" t="s">
        <v>179</v>
      </c>
      <c r="E84" s="123" t="s">
        <v>152</v>
      </c>
      <c r="F84" s="123" t="s">
        <v>152</v>
      </c>
      <c r="G84" s="49">
        <v>509.66948257655753</v>
      </c>
      <c r="H84" s="49">
        <v>504.87133891213387</v>
      </c>
      <c r="I84" s="49">
        <v>495.54106776180697</v>
      </c>
      <c r="J84" s="49">
        <v>508.595363540569</v>
      </c>
      <c r="K84" s="49">
        <v>524.62717391304352</v>
      </c>
      <c r="L84" s="48">
        <v>534</v>
      </c>
      <c r="M84" s="39"/>
      <c r="N84" s="39"/>
      <c r="O84" s="20" t="s">
        <v>135</v>
      </c>
      <c r="P84" s="6"/>
    </row>
    <row r="85" spans="1:16" ht="39.950000000000003" customHeight="1" thickBot="1">
      <c r="A85" s="13">
        <v>82</v>
      </c>
      <c r="B85" s="14" t="s">
        <v>119</v>
      </c>
      <c r="C85" s="15" t="s">
        <v>84</v>
      </c>
      <c r="D85" s="27" t="s">
        <v>172</v>
      </c>
      <c r="E85" s="124" t="s">
        <v>152</v>
      </c>
      <c r="F85" s="124" t="s">
        <v>152</v>
      </c>
      <c r="G85" s="124" t="s">
        <v>152</v>
      </c>
      <c r="H85" s="124" t="s">
        <v>152</v>
      </c>
      <c r="I85" s="51">
        <v>19.2</v>
      </c>
      <c r="J85" s="40" t="s">
        <v>195</v>
      </c>
      <c r="K85" s="40" t="s">
        <v>195</v>
      </c>
      <c r="L85" s="40" t="s">
        <v>195</v>
      </c>
      <c r="M85" s="40"/>
      <c r="N85" s="40"/>
      <c r="O85" s="21" t="s">
        <v>155</v>
      </c>
      <c r="P85" s="14"/>
    </row>
    <row r="86" spans="1:16" ht="39.950000000000003" customHeight="1" thickBot="1">
      <c r="A86" s="5">
        <v>83</v>
      </c>
      <c r="B86" s="6" t="s">
        <v>119</v>
      </c>
      <c r="C86" s="2" t="s">
        <v>85</v>
      </c>
      <c r="D86" s="24" t="s">
        <v>179</v>
      </c>
      <c r="E86" s="123" t="s">
        <v>152</v>
      </c>
      <c r="F86" s="123" t="s">
        <v>152</v>
      </c>
      <c r="G86" s="123" t="s">
        <v>152</v>
      </c>
      <c r="H86" s="123" t="s">
        <v>152</v>
      </c>
      <c r="I86" s="52" t="s">
        <v>187</v>
      </c>
      <c r="J86" s="39" t="s">
        <v>195</v>
      </c>
      <c r="K86" s="39" t="s">
        <v>195</v>
      </c>
      <c r="L86" s="39" t="s">
        <v>195</v>
      </c>
      <c r="M86" s="39"/>
      <c r="N86" s="39"/>
      <c r="O86" s="20" t="s">
        <v>135</v>
      </c>
      <c r="P86" s="6"/>
    </row>
    <row r="87" spans="1:16" ht="39.950000000000003" customHeight="1" thickBot="1">
      <c r="A87" s="13">
        <v>84</v>
      </c>
      <c r="B87" s="14" t="s">
        <v>119</v>
      </c>
      <c r="C87" s="15" t="s">
        <v>58</v>
      </c>
      <c r="D87" s="27" t="s">
        <v>179</v>
      </c>
      <c r="E87" s="124" t="s">
        <v>152</v>
      </c>
      <c r="F87" s="124" t="s">
        <v>152</v>
      </c>
      <c r="G87" s="124" t="s">
        <v>152</v>
      </c>
      <c r="H87" s="124" t="s">
        <v>152</v>
      </c>
      <c r="I87" s="51">
        <v>7.04</v>
      </c>
      <c r="J87" s="40" t="s">
        <v>195</v>
      </c>
      <c r="K87" s="40" t="s">
        <v>195</v>
      </c>
      <c r="L87" s="40" t="s">
        <v>195</v>
      </c>
      <c r="M87" s="40"/>
      <c r="N87" s="40"/>
      <c r="O87" s="21" t="s">
        <v>135</v>
      </c>
      <c r="P87" s="14"/>
    </row>
    <row r="88" spans="1:16" ht="39.950000000000003" customHeight="1" thickBot="1">
      <c r="A88" s="5">
        <v>85</v>
      </c>
      <c r="B88" s="6" t="s">
        <v>119</v>
      </c>
      <c r="C88" s="2" t="s">
        <v>86</v>
      </c>
      <c r="D88" s="24" t="s">
        <v>164</v>
      </c>
      <c r="E88" s="123" t="s">
        <v>152</v>
      </c>
      <c r="F88" s="123" t="s">
        <v>152</v>
      </c>
      <c r="G88" s="39">
        <v>14545</v>
      </c>
      <c r="H88" s="39">
        <v>16186</v>
      </c>
      <c r="I88" s="39">
        <v>16382</v>
      </c>
      <c r="J88" s="39">
        <v>16501</v>
      </c>
      <c r="K88" s="39">
        <v>17057</v>
      </c>
      <c r="L88" s="39">
        <v>16553</v>
      </c>
      <c r="M88" s="39"/>
      <c r="N88" s="39"/>
      <c r="O88" s="20" t="s">
        <v>136</v>
      </c>
      <c r="P88" s="6"/>
    </row>
    <row r="89" spans="1:16" ht="39.950000000000003" customHeight="1" thickBot="1">
      <c r="A89" s="13">
        <v>86</v>
      </c>
      <c r="B89" s="14" t="s">
        <v>119</v>
      </c>
      <c r="C89" s="15" t="s">
        <v>87</v>
      </c>
      <c r="D89" s="27" t="s">
        <v>164</v>
      </c>
      <c r="E89" s="124" t="s">
        <v>152</v>
      </c>
      <c r="F89" s="124" t="s">
        <v>152</v>
      </c>
      <c r="G89" s="40">
        <v>20759</v>
      </c>
      <c r="H89" s="40">
        <v>22069</v>
      </c>
      <c r="I89" s="40">
        <v>23726</v>
      </c>
      <c r="J89" s="40">
        <v>28173</v>
      </c>
      <c r="K89" s="40">
        <v>35572</v>
      </c>
      <c r="L89" s="40">
        <v>42934</v>
      </c>
      <c r="M89" s="40"/>
      <c r="N89" s="40"/>
      <c r="O89" s="21" t="s">
        <v>136</v>
      </c>
      <c r="P89" s="14"/>
    </row>
    <row r="90" spans="1:16" ht="39.950000000000003" customHeight="1" thickBot="1">
      <c r="A90" s="5">
        <v>87</v>
      </c>
      <c r="B90" s="6" t="s">
        <v>119</v>
      </c>
      <c r="C90" s="2" t="s">
        <v>88</v>
      </c>
      <c r="D90" s="24" t="s">
        <v>164</v>
      </c>
      <c r="E90" s="123" t="s">
        <v>152</v>
      </c>
      <c r="F90" s="123" t="s">
        <v>152</v>
      </c>
      <c r="G90" s="39">
        <v>59</v>
      </c>
      <c r="H90" s="39">
        <v>56</v>
      </c>
      <c r="I90" s="39">
        <v>66</v>
      </c>
      <c r="J90" s="39">
        <v>68</v>
      </c>
      <c r="K90" s="39">
        <v>50</v>
      </c>
      <c r="L90" s="39">
        <v>83</v>
      </c>
      <c r="M90" s="39"/>
      <c r="N90" s="39"/>
      <c r="O90" s="21" t="s">
        <v>136</v>
      </c>
      <c r="P90" s="6"/>
    </row>
    <row r="91" spans="1:16" ht="39.950000000000003" customHeight="1" thickBot="1">
      <c r="A91" s="13">
        <v>88</v>
      </c>
      <c r="B91" s="14" t="s">
        <v>119</v>
      </c>
      <c r="C91" s="15" t="s">
        <v>89</v>
      </c>
      <c r="D91" s="27" t="s">
        <v>164</v>
      </c>
      <c r="E91" s="124" t="s">
        <v>152</v>
      </c>
      <c r="F91" s="124" t="s">
        <v>152</v>
      </c>
      <c r="G91" s="124" t="s">
        <v>152</v>
      </c>
      <c r="H91" s="124" t="s">
        <v>152</v>
      </c>
      <c r="I91" s="36" t="s">
        <v>195</v>
      </c>
      <c r="J91" s="36" t="s">
        <v>195</v>
      </c>
      <c r="K91" s="36" t="s">
        <v>195</v>
      </c>
      <c r="L91" s="36" t="s">
        <v>195</v>
      </c>
      <c r="M91" s="36"/>
      <c r="N91" s="36"/>
      <c r="O91" s="21" t="s">
        <v>137</v>
      </c>
      <c r="P91" s="14"/>
    </row>
    <row r="92" spans="1:16" ht="39.950000000000003" customHeight="1" thickBot="1">
      <c r="A92" s="5">
        <v>89</v>
      </c>
      <c r="B92" s="6" t="s">
        <v>119</v>
      </c>
      <c r="C92" s="2" t="s">
        <v>90</v>
      </c>
      <c r="D92" s="24" t="s">
        <v>164</v>
      </c>
      <c r="E92" s="123" t="s">
        <v>152</v>
      </c>
      <c r="F92" s="123" t="s">
        <v>152</v>
      </c>
      <c r="G92" s="123" t="s">
        <v>152</v>
      </c>
      <c r="H92" s="123" t="s">
        <v>152</v>
      </c>
      <c r="I92" s="35" t="s">
        <v>195</v>
      </c>
      <c r="J92" s="35" t="s">
        <v>195</v>
      </c>
      <c r="K92" s="35" t="s">
        <v>195</v>
      </c>
      <c r="L92" s="35" t="s">
        <v>195</v>
      </c>
      <c r="M92" s="35"/>
      <c r="N92" s="35"/>
      <c r="O92" s="22" t="s">
        <v>137</v>
      </c>
      <c r="P92" s="6"/>
    </row>
    <row r="93" spans="1:16" ht="39.950000000000003" customHeight="1" thickBot="1">
      <c r="A93" s="13">
        <v>90</v>
      </c>
      <c r="B93" s="14" t="s">
        <v>119</v>
      </c>
      <c r="C93" s="15" t="s">
        <v>91</v>
      </c>
      <c r="D93" s="27" t="s">
        <v>164</v>
      </c>
      <c r="E93" s="124" t="s">
        <v>152</v>
      </c>
      <c r="F93" s="124" t="s">
        <v>152</v>
      </c>
      <c r="G93" s="124" t="s">
        <v>152</v>
      </c>
      <c r="H93" s="124" t="s">
        <v>152</v>
      </c>
      <c r="I93" s="42">
        <v>0</v>
      </c>
      <c r="J93" s="36" t="s">
        <v>195</v>
      </c>
      <c r="K93" s="36" t="s">
        <v>195</v>
      </c>
      <c r="L93" s="36" t="s">
        <v>195</v>
      </c>
      <c r="M93" s="36"/>
      <c r="N93" s="36"/>
      <c r="O93" s="21" t="s">
        <v>137</v>
      </c>
      <c r="P93" s="14"/>
    </row>
    <row r="94" spans="1:16" ht="39.950000000000003" customHeight="1" thickBot="1">
      <c r="A94" s="5">
        <v>91</v>
      </c>
      <c r="B94" s="6" t="s">
        <v>119</v>
      </c>
      <c r="C94" s="2" t="s">
        <v>92</v>
      </c>
      <c r="D94" s="24" t="s">
        <v>164</v>
      </c>
      <c r="E94" s="123" t="s">
        <v>152</v>
      </c>
      <c r="F94" s="123" t="s">
        <v>152</v>
      </c>
      <c r="G94" s="123" t="s">
        <v>152</v>
      </c>
      <c r="H94" s="123" t="s">
        <v>152</v>
      </c>
      <c r="I94" s="41">
        <v>23753</v>
      </c>
      <c r="J94" s="35" t="s">
        <v>195</v>
      </c>
      <c r="K94" s="35" t="s">
        <v>195</v>
      </c>
      <c r="L94" s="35" t="s">
        <v>195</v>
      </c>
      <c r="M94" s="35"/>
      <c r="N94" s="35"/>
      <c r="O94" s="22" t="s">
        <v>137</v>
      </c>
      <c r="P94" s="6"/>
    </row>
    <row r="95" spans="1:16" ht="39.950000000000003" customHeight="1" thickBot="1">
      <c r="A95" s="13">
        <v>92</v>
      </c>
      <c r="B95" s="14" t="s">
        <v>119</v>
      </c>
      <c r="C95" s="15" t="s">
        <v>93</v>
      </c>
      <c r="D95" s="27" t="s">
        <v>162</v>
      </c>
      <c r="E95" s="124" t="s">
        <v>152</v>
      </c>
      <c r="F95" s="36">
        <v>15491</v>
      </c>
      <c r="G95" s="36"/>
      <c r="H95" s="36">
        <v>17673</v>
      </c>
      <c r="I95" s="42"/>
      <c r="J95" s="36">
        <v>14593.62</v>
      </c>
      <c r="K95" s="36" t="s">
        <v>195</v>
      </c>
      <c r="L95" s="36" t="s">
        <v>195</v>
      </c>
      <c r="M95" s="36"/>
      <c r="N95" s="36"/>
      <c r="O95" s="21" t="s">
        <v>148</v>
      </c>
      <c r="P95" s="14"/>
    </row>
    <row r="96" spans="1:16" ht="39.950000000000003" customHeight="1" thickBot="1">
      <c r="A96" s="5">
        <v>93</v>
      </c>
      <c r="B96" s="6" t="s">
        <v>119</v>
      </c>
      <c r="C96" s="2" t="s">
        <v>94</v>
      </c>
      <c r="D96" s="24" t="s">
        <v>162</v>
      </c>
      <c r="E96" s="127">
        <v>11484</v>
      </c>
      <c r="F96" s="127">
        <v>11245</v>
      </c>
      <c r="G96" s="35">
        <v>11835</v>
      </c>
      <c r="H96" s="35">
        <v>13783</v>
      </c>
      <c r="I96" s="41">
        <v>13100.65</v>
      </c>
      <c r="J96" s="35">
        <v>12293.42</v>
      </c>
      <c r="K96" s="35">
        <v>12751.8</v>
      </c>
      <c r="L96" s="35" t="s">
        <v>195</v>
      </c>
      <c r="M96" s="35"/>
      <c r="N96" s="35"/>
      <c r="O96" s="22" t="s">
        <v>148</v>
      </c>
      <c r="P96" s="6"/>
    </row>
    <row r="97" spans="1:19" ht="39.950000000000003" customHeight="1" thickBot="1">
      <c r="A97" s="13">
        <v>94</v>
      </c>
      <c r="B97" s="14" t="s">
        <v>119</v>
      </c>
      <c r="C97" s="15" t="s">
        <v>95</v>
      </c>
      <c r="D97" s="27" t="s">
        <v>162</v>
      </c>
      <c r="E97" s="124" t="s">
        <v>152</v>
      </c>
      <c r="F97" s="124" t="s">
        <v>152</v>
      </c>
      <c r="G97" s="124" t="s">
        <v>152</v>
      </c>
      <c r="H97" s="124" t="s">
        <v>152</v>
      </c>
      <c r="I97" s="42">
        <v>148001</v>
      </c>
      <c r="J97" s="36" t="s">
        <v>195</v>
      </c>
      <c r="K97" s="36" t="s">
        <v>195</v>
      </c>
      <c r="L97" s="36" t="s">
        <v>195</v>
      </c>
      <c r="M97" s="36"/>
      <c r="N97" s="36"/>
      <c r="O97" s="21" t="s">
        <v>148</v>
      </c>
      <c r="P97" s="14"/>
    </row>
    <row r="98" spans="1:19" ht="39.950000000000003" customHeight="1" thickBot="1">
      <c r="A98" s="5">
        <v>95</v>
      </c>
      <c r="B98" s="6" t="s">
        <v>119</v>
      </c>
      <c r="C98" s="2" t="s">
        <v>96</v>
      </c>
      <c r="D98" s="24" t="s">
        <v>172</v>
      </c>
      <c r="E98" s="126" t="s">
        <v>152</v>
      </c>
      <c r="F98" s="126" t="s">
        <v>196</v>
      </c>
      <c r="G98" s="126" t="s">
        <v>196</v>
      </c>
      <c r="H98" s="126" t="s">
        <v>196</v>
      </c>
      <c r="I98" s="41" t="s">
        <v>185</v>
      </c>
      <c r="J98" s="35" t="s">
        <v>195</v>
      </c>
      <c r="K98" s="35" t="s">
        <v>195</v>
      </c>
      <c r="L98" s="35" t="s">
        <v>195</v>
      </c>
      <c r="M98" s="35"/>
      <c r="N98" s="35"/>
      <c r="O98" s="22" t="s">
        <v>148</v>
      </c>
      <c r="P98" s="6"/>
    </row>
    <row r="99" spans="1:19" ht="39.950000000000003" customHeight="1" thickBot="1">
      <c r="A99" s="13">
        <v>96</v>
      </c>
      <c r="B99" s="14" t="s">
        <v>119</v>
      </c>
      <c r="C99" s="15" t="s">
        <v>97</v>
      </c>
      <c r="D99" s="27" t="s">
        <v>162</v>
      </c>
      <c r="E99" s="124" t="s">
        <v>196</v>
      </c>
      <c r="F99" s="124" t="s">
        <v>152</v>
      </c>
      <c r="G99" s="124" t="s">
        <v>152</v>
      </c>
      <c r="H99" s="124" t="s">
        <v>152</v>
      </c>
      <c r="I99" s="42">
        <v>0.38800000000000001</v>
      </c>
      <c r="J99" s="36" t="s">
        <v>195</v>
      </c>
      <c r="K99" s="36" t="s">
        <v>195</v>
      </c>
      <c r="L99" s="36" t="s">
        <v>195</v>
      </c>
      <c r="M99" s="36"/>
      <c r="N99" s="36"/>
      <c r="O99" s="21" t="s">
        <v>148</v>
      </c>
      <c r="P99" s="14"/>
    </row>
    <row r="100" spans="1:19" ht="39.950000000000003" customHeight="1" thickBot="1">
      <c r="A100" s="5">
        <v>97</v>
      </c>
      <c r="B100" s="6" t="s">
        <v>119</v>
      </c>
      <c r="C100" s="2" t="s">
        <v>98</v>
      </c>
      <c r="D100" s="24" t="s">
        <v>162</v>
      </c>
      <c r="E100" s="126" t="s">
        <v>152</v>
      </c>
      <c r="F100" s="126" t="s">
        <v>152</v>
      </c>
      <c r="G100" s="126" t="s">
        <v>152</v>
      </c>
      <c r="H100" s="126" t="s">
        <v>152</v>
      </c>
      <c r="I100" s="41">
        <v>0.32900000000000001</v>
      </c>
      <c r="J100" s="35" t="s">
        <v>195</v>
      </c>
      <c r="K100" s="35" t="s">
        <v>195</v>
      </c>
      <c r="L100" s="35" t="s">
        <v>195</v>
      </c>
      <c r="M100" s="35"/>
      <c r="N100" s="35"/>
      <c r="O100" s="22" t="s">
        <v>148</v>
      </c>
      <c r="P100" s="6"/>
    </row>
    <row r="101" spans="1:19" ht="39.950000000000003" customHeight="1" thickBot="1">
      <c r="A101" s="13">
        <v>98</v>
      </c>
      <c r="B101" s="14" t="s">
        <v>119</v>
      </c>
      <c r="C101" s="15" t="s">
        <v>99</v>
      </c>
      <c r="D101" s="27" t="s">
        <v>172</v>
      </c>
      <c r="E101" s="124" t="s">
        <v>152</v>
      </c>
      <c r="F101" s="124" t="s">
        <v>152</v>
      </c>
      <c r="G101" s="124" t="s">
        <v>152</v>
      </c>
      <c r="H101" s="124" t="s">
        <v>152</v>
      </c>
      <c r="I101" s="42">
        <v>11.87</v>
      </c>
      <c r="J101" s="36" t="s">
        <v>195</v>
      </c>
      <c r="K101" s="36" t="s">
        <v>195</v>
      </c>
      <c r="L101" s="36" t="s">
        <v>195</v>
      </c>
      <c r="M101" s="36"/>
      <c r="N101" s="36"/>
      <c r="O101" s="21" t="s">
        <v>148</v>
      </c>
      <c r="P101" s="14"/>
    </row>
    <row r="102" spans="1:19" ht="39.950000000000003" customHeight="1" thickBot="1">
      <c r="A102" s="5">
        <v>99</v>
      </c>
      <c r="B102" s="6" t="s">
        <v>119</v>
      </c>
      <c r="C102" s="2" t="s">
        <v>100</v>
      </c>
      <c r="D102" s="24" t="s">
        <v>165</v>
      </c>
      <c r="E102" s="126" t="s">
        <v>152</v>
      </c>
      <c r="F102" s="126" t="s">
        <v>152</v>
      </c>
      <c r="G102" s="35">
        <v>4210</v>
      </c>
      <c r="H102" s="35">
        <v>3328</v>
      </c>
      <c r="I102" s="41">
        <v>2928</v>
      </c>
      <c r="J102" s="35">
        <v>3999</v>
      </c>
      <c r="K102" s="35">
        <v>4301</v>
      </c>
      <c r="L102" s="35">
        <v>4559</v>
      </c>
      <c r="M102" s="35"/>
      <c r="N102" s="35"/>
      <c r="O102" s="20" t="s">
        <v>138</v>
      </c>
      <c r="P102" s="6"/>
    </row>
    <row r="103" spans="1:19" ht="39.950000000000003" customHeight="1" thickBot="1">
      <c r="A103" s="13">
        <v>100</v>
      </c>
      <c r="B103" s="14" t="s">
        <v>119</v>
      </c>
      <c r="C103" s="15" t="s">
        <v>101</v>
      </c>
      <c r="D103" s="27" t="s">
        <v>165</v>
      </c>
      <c r="E103" s="124" t="s">
        <v>152</v>
      </c>
      <c r="F103" s="124" t="s">
        <v>152</v>
      </c>
      <c r="G103" s="36">
        <v>3569</v>
      </c>
      <c r="H103" s="36">
        <v>2727</v>
      </c>
      <c r="I103" s="42">
        <v>2585</v>
      </c>
      <c r="J103" s="36">
        <v>3643</v>
      </c>
      <c r="K103" s="36">
        <v>4026</v>
      </c>
      <c r="L103" s="36">
        <v>4346</v>
      </c>
      <c r="M103" s="36"/>
      <c r="N103" s="36"/>
      <c r="O103" s="21" t="s">
        <v>138</v>
      </c>
      <c r="P103" s="14"/>
    </row>
    <row r="104" spans="1:19" ht="39.950000000000003" customHeight="1" thickBot="1">
      <c r="A104" s="5">
        <v>101</v>
      </c>
      <c r="B104" s="6" t="s">
        <v>119</v>
      </c>
      <c r="C104" s="2" t="s">
        <v>102</v>
      </c>
      <c r="D104" s="24" t="s">
        <v>180</v>
      </c>
      <c r="E104" s="126" t="s">
        <v>152</v>
      </c>
      <c r="F104" s="126" t="s">
        <v>152</v>
      </c>
      <c r="G104" s="126" t="s">
        <v>152</v>
      </c>
      <c r="H104" s="126" t="s">
        <v>152</v>
      </c>
      <c r="I104" s="61">
        <v>1033</v>
      </c>
      <c r="J104" s="62">
        <v>1980</v>
      </c>
      <c r="K104" s="63">
        <v>2453</v>
      </c>
      <c r="L104" s="64">
        <v>2664</v>
      </c>
      <c r="M104" s="39"/>
      <c r="N104" s="39"/>
      <c r="O104" s="20" t="s">
        <v>138</v>
      </c>
      <c r="P104" s="6"/>
      <c r="Q104" s="65"/>
      <c r="R104" s="66"/>
      <c r="S104" s="66"/>
    </row>
    <row r="105" spans="1:19" ht="39.950000000000003" customHeight="1" thickBot="1">
      <c r="A105" s="13">
        <v>102</v>
      </c>
      <c r="B105" s="14" t="s">
        <v>120</v>
      </c>
      <c r="C105" s="15" t="s">
        <v>103</v>
      </c>
      <c r="D105" s="27" t="s">
        <v>163</v>
      </c>
      <c r="E105" s="124" t="s">
        <v>152</v>
      </c>
      <c r="F105" s="124" t="s">
        <v>152</v>
      </c>
      <c r="G105" s="36">
        <v>391</v>
      </c>
      <c r="H105" s="36">
        <v>393</v>
      </c>
      <c r="I105" s="42">
        <v>395</v>
      </c>
      <c r="J105" s="42">
        <v>395</v>
      </c>
      <c r="K105" s="42">
        <v>395</v>
      </c>
      <c r="L105" s="36">
        <v>398</v>
      </c>
      <c r="M105" s="36"/>
      <c r="N105" s="36"/>
      <c r="O105" s="21" t="s">
        <v>132</v>
      </c>
      <c r="P105" s="14"/>
    </row>
    <row r="106" spans="1:19" ht="39.950000000000003" customHeight="1" thickBot="1">
      <c r="A106" s="5">
        <v>103</v>
      </c>
      <c r="B106" s="6" t="s">
        <v>120</v>
      </c>
      <c r="C106" s="2" t="s">
        <v>104</v>
      </c>
      <c r="D106" s="24" t="s">
        <v>181</v>
      </c>
      <c r="E106" s="126" t="s">
        <v>152</v>
      </c>
      <c r="F106" s="126" t="s">
        <v>152</v>
      </c>
      <c r="G106" s="35">
        <v>137771046</v>
      </c>
      <c r="H106" s="35">
        <v>139461046</v>
      </c>
      <c r="I106" s="41">
        <v>139487826</v>
      </c>
      <c r="J106" s="35">
        <v>139461046</v>
      </c>
      <c r="K106" s="35">
        <v>139487826</v>
      </c>
      <c r="L106" s="35">
        <v>139487826</v>
      </c>
      <c r="M106" s="35"/>
      <c r="N106" s="35"/>
      <c r="O106" s="20" t="s">
        <v>132</v>
      </c>
      <c r="P106" s="6"/>
    </row>
    <row r="107" spans="1:19" ht="39.950000000000003" customHeight="1" thickBot="1">
      <c r="A107" s="13">
        <v>104</v>
      </c>
      <c r="B107" s="14" t="s">
        <v>120</v>
      </c>
      <c r="C107" s="15" t="s">
        <v>105</v>
      </c>
      <c r="D107" s="27" t="s">
        <v>182</v>
      </c>
      <c r="E107" s="124" t="s">
        <v>152</v>
      </c>
      <c r="F107" s="124" t="s">
        <v>152</v>
      </c>
      <c r="G107" s="58">
        <v>575.87541013698637</v>
      </c>
      <c r="H107" s="58">
        <v>459.90668493150685</v>
      </c>
      <c r="I107" s="60">
        <v>484.60150684931506</v>
      </c>
      <c r="J107" s="58">
        <v>484.6</v>
      </c>
      <c r="K107" s="58">
        <v>484.60150684931506</v>
      </c>
      <c r="L107" s="58">
        <v>482.12964383561643</v>
      </c>
      <c r="M107" s="36"/>
      <c r="N107" s="36"/>
      <c r="O107" s="21" t="s">
        <v>189</v>
      </c>
      <c r="P107" s="28"/>
    </row>
    <row r="108" spans="1:19" ht="39.950000000000003" customHeight="1" thickBot="1">
      <c r="A108" s="5">
        <v>105</v>
      </c>
      <c r="B108" s="6" t="s">
        <v>120</v>
      </c>
      <c r="C108" s="2" t="s">
        <v>106</v>
      </c>
      <c r="D108" s="24" t="s">
        <v>159</v>
      </c>
      <c r="E108" s="126" t="s">
        <v>152</v>
      </c>
      <c r="F108" s="126" t="s">
        <v>152</v>
      </c>
      <c r="G108" s="126" t="s">
        <v>152</v>
      </c>
      <c r="H108" s="126" t="s">
        <v>152</v>
      </c>
      <c r="I108" s="41">
        <v>2008836.69</v>
      </c>
      <c r="J108" s="35" t="s">
        <v>195</v>
      </c>
      <c r="K108" s="35" t="s">
        <v>195</v>
      </c>
      <c r="L108" s="35" t="s">
        <v>195</v>
      </c>
      <c r="M108" s="35"/>
      <c r="N108" s="35"/>
      <c r="O108" s="20" t="s">
        <v>190</v>
      </c>
      <c r="P108" s="24"/>
    </row>
    <row r="109" spans="1:19" ht="39.950000000000003" customHeight="1" thickBot="1">
      <c r="A109" s="13">
        <v>106</v>
      </c>
      <c r="B109" s="14" t="s">
        <v>120</v>
      </c>
      <c r="C109" s="15" t="s">
        <v>107</v>
      </c>
      <c r="D109" s="27" t="s">
        <v>172</v>
      </c>
      <c r="E109" s="124" t="s">
        <v>152</v>
      </c>
      <c r="F109" s="124" t="s">
        <v>152</v>
      </c>
      <c r="G109" s="124" t="s">
        <v>152</v>
      </c>
      <c r="H109" s="124" t="s">
        <v>152</v>
      </c>
      <c r="I109" s="42">
        <v>50.7</v>
      </c>
      <c r="J109" s="36" t="s">
        <v>195</v>
      </c>
      <c r="K109" s="36" t="s">
        <v>195</v>
      </c>
      <c r="L109" s="36" t="s">
        <v>195</v>
      </c>
      <c r="M109" s="36"/>
      <c r="N109" s="36"/>
      <c r="O109" s="21" t="s">
        <v>190</v>
      </c>
      <c r="P109" s="14"/>
    </row>
    <row r="110" spans="1:19" ht="39.950000000000003" customHeight="1" thickBot="1">
      <c r="A110" s="5">
        <v>107</v>
      </c>
      <c r="B110" s="6" t="s">
        <v>120</v>
      </c>
      <c r="C110" s="2" t="s">
        <v>108</v>
      </c>
      <c r="D110" s="24" t="s">
        <v>183</v>
      </c>
      <c r="E110" s="126" t="s">
        <v>152</v>
      </c>
      <c r="F110" s="126" t="s">
        <v>152</v>
      </c>
      <c r="G110" s="54">
        <v>97.5</v>
      </c>
      <c r="H110" s="54">
        <v>67.900000000000006</v>
      </c>
      <c r="I110" s="55">
        <v>90</v>
      </c>
      <c r="J110" s="54">
        <v>108.8</v>
      </c>
      <c r="K110" s="54">
        <v>122.8</v>
      </c>
      <c r="L110" s="54">
        <v>61.7</v>
      </c>
      <c r="M110" s="35"/>
      <c r="N110" s="35"/>
      <c r="O110" s="20" t="s">
        <v>156</v>
      </c>
      <c r="P110" s="6"/>
    </row>
    <row r="111" spans="1:19" ht="39.950000000000003" customHeight="1" thickBot="1">
      <c r="A111" s="13">
        <v>108</v>
      </c>
      <c r="B111" s="14" t="s">
        <v>120</v>
      </c>
      <c r="C111" s="15" t="s">
        <v>109</v>
      </c>
      <c r="D111" s="27" t="s">
        <v>181</v>
      </c>
      <c r="E111" s="124" t="s">
        <v>152</v>
      </c>
      <c r="F111" s="124" t="s">
        <v>152</v>
      </c>
      <c r="G111" s="36">
        <v>1930</v>
      </c>
      <c r="H111" s="36">
        <v>1430</v>
      </c>
      <c r="I111" s="42">
        <v>1430</v>
      </c>
      <c r="J111" s="36">
        <v>24550</v>
      </c>
      <c r="K111" s="36">
        <v>51120</v>
      </c>
      <c r="L111" s="36">
        <v>39120</v>
      </c>
      <c r="M111" s="36"/>
      <c r="N111" s="36"/>
      <c r="O111" s="21" t="s">
        <v>131</v>
      </c>
      <c r="P111" s="14"/>
    </row>
    <row r="112" spans="1:19" ht="39.950000000000003" customHeight="1" thickBot="1">
      <c r="A112" s="5">
        <v>109</v>
      </c>
      <c r="B112" s="17" t="s">
        <v>120</v>
      </c>
      <c r="C112" s="30" t="s">
        <v>110</v>
      </c>
      <c r="D112" s="31" t="s">
        <v>181</v>
      </c>
      <c r="E112" s="123" t="s">
        <v>152</v>
      </c>
      <c r="F112" s="123" t="s">
        <v>152</v>
      </c>
      <c r="G112" s="37">
        <v>7500635</v>
      </c>
      <c r="H112" s="37">
        <v>7992651</v>
      </c>
      <c r="I112" s="59">
        <v>7033066</v>
      </c>
      <c r="J112" s="37">
        <v>8230567</v>
      </c>
      <c r="K112" s="37">
        <v>9470904</v>
      </c>
      <c r="L112" s="37">
        <v>7699713</v>
      </c>
      <c r="M112" s="37"/>
      <c r="N112" s="37"/>
      <c r="O112" s="17" t="s">
        <v>131</v>
      </c>
      <c r="P112" s="17"/>
    </row>
    <row r="113" spans="1:16" ht="39.950000000000003" customHeight="1" thickBot="1">
      <c r="A113" s="13">
        <v>110</v>
      </c>
      <c r="B113" s="14" t="s">
        <v>120</v>
      </c>
      <c r="C113" s="15" t="s">
        <v>111</v>
      </c>
      <c r="D113" s="27" t="s">
        <v>181</v>
      </c>
      <c r="E113" s="124" t="s">
        <v>152</v>
      </c>
      <c r="F113" s="124" t="s">
        <v>152</v>
      </c>
      <c r="G113" s="36">
        <v>5532849</v>
      </c>
      <c r="H113" s="36">
        <v>5515623</v>
      </c>
      <c r="I113" s="42">
        <v>4876809</v>
      </c>
      <c r="J113" s="36">
        <v>5973742</v>
      </c>
      <c r="K113" s="36">
        <v>7201691</v>
      </c>
      <c r="L113" s="36">
        <v>4233327</v>
      </c>
      <c r="M113" s="36"/>
      <c r="N113" s="36"/>
      <c r="O113" s="14" t="s">
        <v>131</v>
      </c>
      <c r="P113" s="14"/>
    </row>
    <row r="114" spans="1:16" ht="39.950000000000003" customHeight="1" thickBot="1">
      <c r="A114" s="5">
        <v>111</v>
      </c>
      <c r="B114" s="6" t="s">
        <v>120</v>
      </c>
      <c r="C114" s="2" t="s">
        <v>112</v>
      </c>
      <c r="D114" s="24" t="s">
        <v>172</v>
      </c>
      <c r="E114" s="126" t="s">
        <v>152</v>
      </c>
      <c r="F114" s="126" t="s">
        <v>152</v>
      </c>
      <c r="G114" s="126" t="s">
        <v>152</v>
      </c>
      <c r="H114" s="126" t="s">
        <v>152</v>
      </c>
      <c r="I114" s="41" t="s">
        <v>186</v>
      </c>
      <c r="J114" s="35" t="s">
        <v>195</v>
      </c>
      <c r="K114" s="35" t="s">
        <v>195</v>
      </c>
      <c r="L114" s="35" t="s">
        <v>195</v>
      </c>
      <c r="M114" s="35"/>
      <c r="N114" s="35"/>
      <c r="O114" s="6" t="s">
        <v>133</v>
      </c>
      <c r="P114" s="6"/>
    </row>
    <row r="115" spans="1:16" ht="39.950000000000003" customHeight="1" thickBot="1">
      <c r="A115" s="13">
        <v>112</v>
      </c>
      <c r="B115" s="14" t="s">
        <v>120</v>
      </c>
      <c r="C115" s="15" t="s">
        <v>113</v>
      </c>
      <c r="D115" s="27" t="s">
        <v>184</v>
      </c>
      <c r="E115" s="124" t="s">
        <v>152</v>
      </c>
      <c r="F115" s="124" t="s">
        <v>152</v>
      </c>
      <c r="G115" s="124" t="s">
        <v>152</v>
      </c>
      <c r="H115" s="124" t="s">
        <v>152</v>
      </c>
      <c r="I115" s="42">
        <v>46</v>
      </c>
      <c r="J115" s="36" t="s">
        <v>195</v>
      </c>
      <c r="K115" s="36" t="s">
        <v>195</v>
      </c>
      <c r="L115" s="36" t="s">
        <v>195</v>
      </c>
      <c r="M115" s="36"/>
      <c r="N115" s="36"/>
      <c r="O115" s="14" t="s">
        <v>133</v>
      </c>
      <c r="P115" s="14"/>
    </row>
    <row r="116" spans="1:16" ht="39.950000000000003" customHeight="1" thickBot="1">
      <c r="A116" s="5">
        <v>113</v>
      </c>
      <c r="B116" s="6" t="s">
        <v>120</v>
      </c>
      <c r="C116" s="2" t="s">
        <v>114</v>
      </c>
      <c r="D116" s="24" t="s">
        <v>159</v>
      </c>
      <c r="E116" s="126" t="s">
        <v>152</v>
      </c>
      <c r="F116" s="126" t="s">
        <v>152</v>
      </c>
      <c r="G116" s="35">
        <v>90363</v>
      </c>
      <c r="H116" s="35">
        <v>90363</v>
      </c>
      <c r="I116" s="35">
        <v>90363</v>
      </c>
      <c r="J116" s="35">
        <v>90363</v>
      </c>
      <c r="K116" s="35">
        <v>90363</v>
      </c>
      <c r="L116" s="35">
        <v>90363</v>
      </c>
      <c r="M116" s="35"/>
      <c r="N116" s="35"/>
      <c r="O116" s="6" t="s">
        <v>132</v>
      </c>
      <c r="P116" s="6"/>
    </row>
    <row r="117" spans="1:16" ht="39.950000000000003" customHeight="1" thickBot="1">
      <c r="A117" s="13">
        <v>114</v>
      </c>
      <c r="B117" s="14" t="s">
        <v>120</v>
      </c>
      <c r="C117" s="15" t="s">
        <v>115</v>
      </c>
      <c r="D117" s="27" t="s">
        <v>164</v>
      </c>
      <c r="E117" s="124" t="s">
        <v>152</v>
      </c>
      <c r="F117" s="124" t="s">
        <v>152</v>
      </c>
      <c r="G117" s="124" t="s">
        <v>152</v>
      </c>
      <c r="H117" s="124" t="s">
        <v>152</v>
      </c>
      <c r="I117" s="124" t="s">
        <v>152</v>
      </c>
      <c r="J117" s="36">
        <v>8341</v>
      </c>
      <c r="K117" s="36">
        <v>7984</v>
      </c>
      <c r="L117" s="36">
        <v>11918</v>
      </c>
      <c r="M117" s="36">
        <v>87049</v>
      </c>
      <c r="N117" s="36"/>
      <c r="O117" s="14" t="s">
        <v>134</v>
      </c>
      <c r="P117" s="14"/>
    </row>
    <row r="118" spans="1:16" ht="39.950000000000003" customHeight="1" thickBot="1">
      <c r="A118" s="5">
        <v>115</v>
      </c>
      <c r="B118" s="6" t="s">
        <v>120</v>
      </c>
      <c r="C118" s="2" t="s">
        <v>116</v>
      </c>
      <c r="D118" s="24" t="s">
        <v>162</v>
      </c>
      <c r="E118" s="126" t="s">
        <v>152</v>
      </c>
      <c r="F118" s="126" t="s">
        <v>152</v>
      </c>
      <c r="G118" s="126" t="s">
        <v>152</v>
      </c>
      <c r="H118" s="126" t="s">
        <v>152</v>
      </c>
      <c r="I118" s="126" t="s">
        <v>152</v>
      </c>
      <c r="J118" s="35">
        <v>36238483</v>
      </c>
      <c r="K118" s="35">
        <v>12626782.25</v>
      </c>
      <c r="L118" s="35">
        <v>35383515.829999998</v>
      </c>
      <c r="M118" s="35">
        <v>13778829.25</v>
      </c>
      <c r="N118" s="35"/>
      <c r="O118" s="17" t="s">
        <v>134</v>
      </c>
      <c r="P118" s="6"/>
    </row>
  </sheetData>
  <mergeCells count="8">
    <mergeCell ref="A2:A3"/>
    <mergeCell ref="B2:B3"/>
    <mergeCell ref="C2:C3"/>
    <mergeCell ref="P9:P13"/>
    <mergeCell ref="D2:D3"/>
    <mergeCell ref="O2:O3"/>
    <mergeCell ref="P2:P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K30" sqref="K30"/>
    </sheetView>
  </sheetViews>
  <sheetFormatPr defaultRowHeight="14.25"/>
  <cols>
    <col min="1" max="1" width="35.625" customWidth="1"/>
    <col min="2" max="2" width="27.5" bestFit="1" customWidth="1"/>
    <col min="4" max="4" width="35.25" customWidth="1"/>
    <col min="5" max="5" width="30.125" bestFit="1" customWidth="1"/>
    <col min="7" max="7" width="16.5" customWidth="1"/>
    <col min="8" max="8" width="17.5" customWidth="1"/>
  </cols>
  <sheetData>
    <row r="1" spans="1:8">
      <c r="A1" s="144" t="s">
        <v>198</v>
      </c>
      <c r="B1" s="148" t="s">
        <v>200</v>
      </c>
      <c r="D1" s="144" t="s">
        <v>198</v>
      </c>
      <c r="E1" s="148" t="s">
        <v>201</v>
      </c>
      <c r="G1" s="144" t="s">
        <v>198</v>
      </c>
      <c r="H1" s="148" t="s">
        <v>203</v>
      </c>
    </row>
    <row r="2" spans="1:8">
      <c r="A2" s="145" t="s">
        <v>117</v>
      </c>
      <c r="B2" s="147">
        <v>48</v>
      </c>
      <c r="D2" s="145" t="s">
        <v>133</v>
      </c>
      <c r="E2" s="147">
        <v>2</v>
      </c>
      <c r="G2" s="145" t="s">
        <v>152</v>
      </c>
      <c r="H2" s="147">
        <v>2</v>
      </c>
    </row>
    <row r="3" spans="1:8">
      <c r="A3" s="146" t="s">
        <v>36</v>
      </c>
      <c r="B3" s="147">
        <v>1</v>
      </c>
      <c r="D3" s="145" t="s">
        <v>188</v>
      </c>
      <c r="E3" s="147">
        <v>1</v>
      </c>
      <c r="G3" s="145" t="s">
        <v>161</v>
      </c>
      <c r="H3" s="147">
        <v>4</v>
      </c>
    </row>
    <row r="4" spans="1:8">
      <c r="A4" s="146" t="s">
        <v>39</v>
      </c>
      <c r="B4" s="147">
        <v>1</v>
      </c>
      <c r="D4" s="145" t="s">
        <v>155</v>
      </c>
      <c r="E4" s="147">
        <v>1</v>
      </c>
      <c r="G4" s="145" t="s">
        <v>180</v>
      </c>
      <c r="H4" s="147">
        <v>1</v>
      </c>
    </row>
    <row r="5" spans="1:8">
      <c r="A5" s="146" t="s">
        <v>21</v>
      </c>
      <c r="B5" s="147">
        <v>1</v>
      </c>
      <c r="D5" s="145" t="s">
        <v>154</v>
      </c>
      <c r="E5" s="147">
        <v>2</v>
      </c>
      <c r="G5" s="145" t="s">
        <v>164</v>
      </c>
      <c r="H5" s="147">
        <v>23</v>
      </c>
    </row>
    <row r="6" spans="1:8">
      <c r="A6" s="146" t="s">
        <v>26</v>
      </c>
      <c r="B6" s="147">
        <v>1</v>
      </c>
      <c r="D6" s="145" t="s">
        <v>131</v>
      </c>
      <c r="E6" s="147">
        <v>3</v>
      </c>
      <c r="G6" s="145" t="s">
        <v>173</v>
      </c>
      <c r="H6" s="147">
        <v>1</v>
      </c>
    </row>
    <row r="7" spans="1:8">
      <c r="A7" s="146" t="s">
        <v>24</v>
      </c>
      <c r="B7" s="147">
        <v>1</v>
      </c>
      <c r="D7" s="145" t="s">
        <v>126</v>
      </c>
      <c r="E7" s="147">
        <v>2</v>
      </c>
      <c r="G7" s="145" t="s">
        <v>168</v>
      </c>
      <c r="H7" s="147">
        <v>1</v>
      </c>
    </row>
    <row r="8" spans="1:8">
      <c r="A8" s="146" t="s">
        <v>29</v>
      </c>
      <c r="B8" s="147">
        <v>1</v>
      </c>
      <c r="D8" s="145" t="s">
        <v>132</v>
      </c>
      <c r="E8" s="147">
        <v>3</v>
      </c>
      <c r="G8" s="145" t="s">
        <v>166</v>
      </c>
      <c r="H8" s="147">
        <v>2</v>
      </c>
    </row>
    <row r="9" spans="1:8">
      <c r="A9" s="146" t="s">
        <v>28</v>
      </c>
      <c r="B9" s="147">
        <v>1</v>
      </c>
      <c r="D9" s="145" t="s">
        <v>138</v>
      </c>
      <c r="E9" s="147">
        <v>7</v>
      </c>
      <c r="G9" s="145" t="s">
        <v>179</v>
      </c>
      <c r="H9" s="147">
        <v>5</v>
      </c>
    </row>
    <row r="10" spans="1:8">
      <c r="A10" s="146" t="s">
        <v>17</v>
      </c>
      <c r="B10" s="147">
        <v>1</v>
      </c>
      <c r="D10" s="145" t="s">
        <v>141</v>
      </c>
      <c r="E10" s="147">
        <v>9</v>
      </c>
      <c r="G10" s="145" t="s">
        <v>160</v>
      </c>
      <c r="H10" s="147">
        <v>1</v>
      </c>
    </row>
    <row r="11" spans="1:8">
      <c r="A11" s="146" t="s">
        <v>23</v>
      </c>
      <c r="B11" s="147">
        <v>1</v>
      </c>
      <c r="D11" s="145" t="s">
        <v>144</v>
      </c>
      <c r="E11" s="147">
        <v>1</v>
      </c>
      <c r="G11" s="145" t="s">
        <v>182</v>
      </c>
      <c r="H11" s="147">
        <v>1</v>
      </c>
    </row>
    <row r="12" spans="1:8">
      <c r="A12" s="146" t="s">
        <v>49</v>
      </c>
      <c r="B12" s="147">
        <v>1</v>
      </c>
      <c r="D12" s="145" t="s">
        <v>149</v>
      </c>
      <c r="E12" s="147">
        <v>2</v>
      </c>
      <c r="G12" s="145" t="s">
        <v>178</v>
      </c>
      <c r="H12" s="147">
        <v>1</v>
      </c>
    </row>
    <row r="13" spans="1:8">
      <c r="A13" s="146" t="s">
        <v>37</v>
      </c>
      <c r="B13" s="147">
        <v>1</v>
      </c>
      <c r="D13" s="145" t="s">
        <v>147</v>
      </c>
      <c r="E13" s="147">
        <v>2</v>
      </c>
      <c r="G13" s="145" t="s">
        <v>175</v>
      </c>
      <c r="H13" s="147">
        <v>2</v>
      </c>
    </row>
    <row r="14" spans="1:8">
      <c r="A14" s="146" t="s">
        <v>35</v>
      </c>
      <c r="B14" s="147">
        <v>1</v>
      </c>
      <c r="D14" s="145" t="s">
        <v>156</v>
      </c>
      <c r="E14" s="147">
        <v>1</v>
      </c>
      <c r="G14" s="145" t="s">
        <v>162</v>
      </c>
      <c r="H14" s="147">
        <v>13</v>
      </c>
    </row>
    <row r="15" spans="1:8">
      <c r="A15" s="146" t="s">
        <v>25</v>
      </c>
      <c r="B15" s="147">
        <v>1</v>
      </c>
      <c r="D15" s="145" t="s">
        <v>151</v>
      </c>
      <c r="E15" s="147">
        <v>4</v>
      </c>
      <c r="G15" s="145" t="s">
        <v>158</v>
      </c>
      <c r="H15" s="147">
        <v>1</v>
      </c>
    </row>
    <row r="16" spans="1:8">
      <c r="A16" s="146" t="s">
        <v>33</v>
      </c>
      <c r="B16" s="147">
        <v>1</v>
      </c>
      <c r="D16" s="145" t="s">
        <v>124</v>
      </c>
      <c r="E16" s="147">
        <v>4</v>
      </c>
      <c r="G16" s="145" t="s">
        <v>171</v>
      </c>
      <c r="H16" s="147">
        <v>1</v>
      </c>
    </row>
    <row r="17" spans="1:8">
      <c r="A17" s="146" t="s">
        <v>34</v>
      </c>
      <c r="B17" s="147">
        <v>1</v>
      </c>
      <c r="D17" s="145" t="s">
        <v>153</v>
      </c>
      <c r="E17" s="147">
        <v>2</v>
      </c>
      <c r="G17" s="145" t="s">
        <v>176</v>
      </c>
      <c r="H17" s="147">
        <v>1</v>
      </c>
    </row>
    <row r="18" spans="1:8">
      <c r="A18" s="146" t="s">
        <v>22</v>
      </c>
      <c r="B18" s="147">
        <v>1</v>
      </c>
      <c r="D18" s="145" t="s">
        <v>142</v>
      </c>
      <c r="E18" s="147">
        <v>5</v>
      </c>
      <c r="G18" s="145" t="s">
        <v>194</v>
      </c>
      <c r="H18" s="147">
        <v>1</v>
      </c>
    </row>
    <row r="19" spans="1:8">
      <c r="A19" s="146" t="s">
        <v>44</v>
      </c>
      <c r="B19" s="147">
        <v>1</v>
      </c>
      <c r="D19" s="145" t="s">
        <v>190</v>
      </c>
      <c r="E19" s="147">
        <v>2</v>
      </c>
      <c r="G19" s="145" t="s">
        <v>183</v>
      </c>
      <c r="H19" s="147">
        <v>1</v>
      </c>
    </row>
    <row r="20" spans="1:8">
      <c r="A20" s="146" t="s">
        <v>43</v>
      </c>
      <c r="B20" s="147">
        <v>1</v>
      </c>
      <c r="D20" s="145" t="s">
        <v>127</v>
      </c>
      <c r="E20" s="147">
        <v>4</v>
      </c>
      <c r="G20" s="145" t="s">
        <v>172</v>
      </c>
      <c r="H20" s="147">
        <v>13</v>
      </c>
    </row>
    <row r="21" spans="1:8">
      <c r="A21" s="146" t="s">
        <v>27</v>
      </c>
      <c r="B21" s="147">
        <v>1</v>
      </c>
      <c r="D21" s="145" t="s">
        <v>136</v>
      </c>
      <c r="E21" s="147">
        <v>3</v>
      </c>
      <c r="G21" s="145" t="s">
        <v>165</v>
      </c>
      <c r="H21" s="147">
        <v>6</v>
      </c>
    </row>
    <row r="22" spans="1:8">
      <c r="A22" s="146" t="s">
        <v>31</v>
      </c>
      <c r="B22" s="147">
        <v>1</v>
      </c>
      <c r="D22" s="145" t="s">
        <v>125</v>
      </c>
      <c r="E22" s="147">
        <v>4</v>
      </c>
      <c r="G22" s="145" t="s">
        <v>177</v>
      </c>
      <c r="H22" s="147">
        <v>1</v>
      </c>
    </row>
    <row r="23" spans="1:8">
      <c r="A23" s="146" t="s">
        <v>50</v>
      </c>
      <c r="B23" s="147">
        <v>1</v>
      </c>
      <c r="D23" s="145" t="s">
        <v>134</v>
      </c>
      <c r="E23" s="147">
        <v>2</v>
      </c>
      <c r="G23" s="145" t="s">
        <v>159</v>
      </c>
      <c r="H23" s="147">
        <v>8</v>
      </c>
    </row>
    <row r="24" spans="1:8">
      <c r="A24" s="146" t="s">
        <v>8</v>
      </c>
      <c r="B24" s="147">
        <v>1</v>
      </c>
      <c r="D24" s="145" t="s">
        <v>192</v>
      </c>
      <c r="E24" s="147">
        <v>1</v>
      </c>
      <c r="G24" s="145" t="s">
        <v>181</v>
      </c>
      <c r="H24" s="147">
        <v>4</v>
      </c>
    </row>
    <row r="25" spans="1:8">
      <c r="A25" s="146" t="s">
        <v>18</v>
      </c>
      <c r="B25" s="147">
        <v>1</v>
      </c>
      <c r="D25" s="145" t="s">
        <v>137</v>
      </c>
      <c r="E25" s="147">
        <v>4</v>
      </c>
      <c r="G25" s="145" t="s">
        <v>167</v>
      </c>
      <c r="H25" s="147">
        <v>1</v>
      </c>
    </row>
    <row r="26" spans="1:8">
      <c r="A26" s="146" t="s">
        <v>9</v>
      </c>
      <c r="B26" s="147">
        <v>1</v>
      </c>
      <c r="D26" s="145" t="s">
        <v>130</v>
      </c>
      <c r="E26" s="147">
        <v>2</v>
      </c>
      <c r="G26" s="145" t="s">
        <v>157</v>
      </c>
      <c r="H26" s="147">
        <v>8</v>
      </c>
    </row>
    <row r="27" spans="1:8">
      <c r="A27" s="146" t="s">
        <v>10</v>
      </c>
      <c r="B27" s="147">
        <v>1</v>
      </c>
      <c r="D27" s="145" t="s">
        <v>191</v>
      </c>
      <c r="E27" s="147">
        <v>1</v>
      </c>
      <c r="G27" s="145" t="s">
        <v>170</v>
      </c>
      <c r="H27" s="147">
        <v>1</v>
      </c>
    </row>
    <row r="28" spans="1:8">
      <c r="A28" s="146" t="s">
        <v>11</v>
      </c>
      <c r="B28" s="147">
        <v>1</v>
      </c>
      <c r="D28" s="145" t="s">
        <v>143</v>
      </c>
      <c r="E28" s="147">
        <v>5</v>
      </c>
      <c r="G28" s="145" t="s">
        <v>184</v>
      </c>
      <c r="H28" s="147">
        <v>1</v>
      </c>
    </row>
    <row r="29" spans="1:8">
      <c r="A29" s="146" t="s">
        <v>12</v>
      </c>
      <c r="B29" s="147">
        <v>1</v>
      </c>
      <c r="D29" s="145" t="s">
        <v>139</v>
      </c>
      <c r="E29" s="147">
        <v>2</v>
      </c>
      <c r="G29" s="145" t="s">
        <v>169</v>
      </c>
      <c r="H29" s="147">
        <v>2</v>
      </c>
    </row>
    <row r="30" spans="1:8">
      <c r="A30" s="146" t="s">
        <v>19</v>
      </c>
      <c r="B30" s="147">
        <v>1</v>
      </c>
      <c r="D30" s="145" t="s">
        <v>148</v>
      </c>
      <c r="E30" s="147">
        <v>13</v>
      </c>
      <c r="G30" s="145" t="s">
        <v>174</v>
      </c>
      <c r="H30" s="147">
        <v>1</v>
      </c>
    </row>
    <row r="31" spans="1:8">
      <c r="A31" s="146" t="s">
        <v>41</v>
      </c>
      <c r="B31" s="147">
        <v>1</v>
      </c>
      <c r="D31" s="145" t="s">
        <v>129</v>
      </c>
      <c r="E31" s="147">
        <v>1</v>
      </c>
      <c r="G31" s="145" t="s">
        <v>163</v>
      </c>
      <c r="H31" s="147">
        <v>6</v>
      </c>
    </row>
    <row r="32" spans="1:8">
      <c r="A32" s="146" t="s">
        <v>42</v>
      </c>
      <c r="B32" s="147">
        <v>1</v>
      </c>
      <c r="D32" s="145" t="s">
        <v>128</v>
      </c>
      <c r="E32" s="147">
        <v>1</v>
      </c>
      <c r="G32" s="145" t="s">
        <v>202</v>
      </c>
      <c r="H32" s="147"/>
    </row>
    <row r="33" spans="1:8">
      <c r="A33" s="146" t="s">
        <v>14</v>
      </c>
      <c r="B33" s="147">
        <v>1</v>
      </c>
      <c r="D33" s="145" t="s">
        <v>150</v>
      </c>
      <c r="E33" s="147">
        <v>1</v>
      </c>
      <c r="G33" s="145" t="s">
        <v>199</v>
      </c>
      <c r="H33" s="147">
        <v>114</v>
      </c>
    </row>
    <row r="34" spans="1:8">
      <c r="A34" s="146" t="s">
        <v>16</v>
      </c>
      <c r="B34" s="147">
        <v>1</v>
      </c>
      <c r="D34" s="145" t="s">
        <v>140</v>
      </c>
      <c r="E34" s="147">
        <v>2</v>
      </c>
    </row>
    <row r="35" spans="1:8">
      <c r="A35" s="146" t="s">
        <v>13</v>
      </c>
      <c r="B35" s="147">
        <v>1</v>
      </c>
      <c r="D35" s="145" t="s">
        <v>135</v>
      </c>
      <c r="E35" s="147">
        <v>10</v>
      </c>
    </row>
    <row r="36" spans="1:8">
      <c r="A36" s="146" t="s">
        <v>15</v>
      </c>
      <c r="B36" s="147">
        <v>1</v>
      </c>
      <c r="D36" s="145" t="s">
        <v>189</v>
      </c>
      <c r="E36" s="147">
        <v>1</v>
      </c>
    </row>
    <row r="37" spans="1:8">
      <c r="A37" s="146" t="s">
        <v>3</v>
      </c>
      <c r="B37" s="147">
        <v>1</v>
      </c>
      <c r="D37" s="145" t="s">
        <v>145</v>
      </c>
      <c r="E37" s="147">
        <v>3</v>
      </c>
    </row>
    <row r="38" spans="1:8">
      <c r="A38" s="146" t="s">
        <v>4</v>
      </c>
      <c r="B38" s="147">
        <v>1</v>
      </c>
      <c r="D38" s="145" t="s">
        <v>146</v>
      </c>
      <c r="E38" s="147">
        <v>2</v>
      </c>
    </row>
    <row r="39" spans="1:8">
      <c r="A39" s="146" t="s">
        <v>5</v>
      </c>
      <c r="B39" s="147">
        <v>1</v>
      </c>
      <c r="D39" s="145" t="s">
        <v>199</v>
      </c>
      <c r="E39" s="147">
        <v>115</v>
      </c>
    </row>
    <row r="40" spans="1:8">
      <c r="A40" s="146" t="s">
        <v>7</v>
      </c>
      <c r="B40" s="147">
        <v>1</v>
      </c>
    </row>
    <row r="41" spans="1:8">
      <c r="A41" s="146" t="s">
        <v>6</v>
      </c>
      <c r="B41" s="147">
        <v>1</v>
      </c>
    </row>
    <row r="42" spans="1:8">
      <c r="A42" s="146" t="s">
        <v>20</v>
      </c>
      <c r="B42" s="147">
        <v>1</v>
      </c>
    </row>
    <row r="43" spans="1:8">
      <c r="A43" s="146" t="s">
        <v>30</v>
      </c>
      <c r="B43" s="147">
        <v>1</v>
      </c>
    </row>
    <row r="44" spans="1:8">
      <c r="A44" s="146" t="s">
        <v>38</v>
      </c>
      <c r="B44" s="147">
        <v>1</v>
      </c>
    </row>
    <row r="45" spans="1:8">
      <c r="A45" s="146" t="s">
        <v>46</v>
      </c>
      <c r="B45" s="147">
        <v>1</v>
      </c>
    </row>
    <row r="46" spans="1:8">
      <c r="A46" s="146" t="s">
        <v>48</v>
      </c>
      <c r="B46" s="147">
        <v>1</v>
      </c>
    </row>
    <row r="47" spans="1:8">
      <c r="A47" s="146" t="s">
        <v>47</v>
      </c>
      <c r="B47" s="147">
        <v>1</v>
      </c>
    </row>
    <row r="48" spans="1:8">
      <c r="A48" s="146" t="s">
        <v>40</v>
      </c>
      <c r="B48" s="147">
        <v>1</v>
      </c>
    </row>
    <row r="49" spans="1:2">
      <c r="A49" s="146" t="s">
        <v>45</v>
      </c>
      <c r="B49" s="147">
        <v>1</v>
      </c>
    </row>
    <row r="50" spans="1:2">
      <c r="A50" s="146" t="s">
        <v>32</v>
      </c>
      <c r="B50" s="147">
        <v>1</v>
      </c>
    </row>
    <row r="51" spans="1:2">
      <c r="A51" s="145" t="s">
        <v>119</v>
      </c>
      <c r="B51" s="147">
        <v>53</v>
      </c>
    </row>
    <row r="52" spans="1:2">
      <c r="A52" s="146" t="s">
        <v>65</v>
      </c>
      <c r="B52" s="147">
        <v>1</v>
      </c>
    </row>
    <row r="53" spans="1:2">
      <c r="A53" s="146" t="s">
        <v>56</v>
      </c>
      <c r="B53" s="147">
        <v>1</v>
      </c>
    </row>
    <row r="54" spans="1:2">
      <c r="A54" s="146" t="s">
        <v>66</v>
      </c>
      <c r="B54" s="147">
        <v>1</v>
      </c>
    </row>
    <row r="55" spans="1:2">
      <c r="A55" s="146" t="s">
        <v>64</v>
      </c>
      <c r="B55" s="147">
        <v>1</v>
      </c>
    </row>
    <row r="56" spans="1:2">
      <c r="A56" s="146" t="s">
        <v>94</v>
      </c>
      <c r="B56" s="147">
        <v>1</v>
      </c>
    </row>
    <row r="57" spans="1:2">
      <c r="A57" s="146" t="s">
        <v>59</v>
      </c>
      <c r="B57" s="147">
        <v>1</v>
      </c>
    </row>
    <row r="58" spans="1:2">
      <c r="A58" s="146" t="s">
        <v>60</v>
      </c>
      <c r="B58" s="147">
        <v>1</v>
      </c>
    </row>
    <row r="59" spans="1:2">
      <c r="A59" s="146" t="s">
        <v>102</v>
      </c>
      <c r="B59" s="147">
        <v>1</v>
      </c>
    </row>
    <row r="60" spans="1:2">
      <c r="A60" s="146" t="s">
        <v>100</v>
      </c>
      <c r="B60" s="147">
        <v>1</v>
      </c>
    </row>
    <row r="61" spans="1:2">
      <c r="A61" s="146" t="s">
        <v>101</v>
      </c>
      <c r="B61" s="147">
        <v>1</v>
      </c>
    </row>
    <row r="62" spans="1:2">
      <c r="A62" s="146" t="s">
        <v>92</v>
      </c>
      <c r="B62" s="147">
        <v>1</v>
      </c>
    </row>
    <row r="63" spans="1:2">
      <c r="A63" s="146" t="s">
        <v>89</v>
      </c>
      <c r="B63" s="147">
        <v>1</v>
      </c>
    </row>
    <row r="64" spans="1:2">
      <c r="A64" s="146" t="s">
        <v>91</v>
      </c>
      <c r="B64" s="147">
        <v>1</v>
      </c>
    </row>
    <row r="65" spans="1:2">
      <c r="A65" s="146" t="s">
        <v>80</v>
      </c>
      <c r="B65" s="147">
        <v>1</v>
      </c>
    </row>
    <row r="66" spans="1:2">
      <c r="A66" s="146" t="s">
        <v>70</v>
      </c>
      <c r="B66" s="147">
        <v>1</v>
      </c>
    </row>
    <row r="67" spans="1:2">
      <c r="A67" s="146" t="s">
        <v>71</v>
      </c>
      <c r="B67" s="147">
        <v>1</v>
      </c>
    </row>
    <row r="68" spans="1:2">
      <c r="A68" s="146" t="s">
        <v>57</v>
      </c>
      <c r="B68" s="147">
        <v>1</v>
      </c>
    </row>
    <row r="69" spans="1:2">
      <c r="A69" s="146" t="s">
        <v>51</v>
      </c>
      <c r="B69" s="147">
        <v>1</v>
      </c>
    </row>
    <row r="70" spans="1:2">
      <c r="A70" s="146" t="s">
        <v>83</v>
      </c>
      <c r="B70" s="147">
        <v>1</v>
      </c>
    </row>
    <row r="71" spans="1:2">
      <c r="A71" s="146" t="s">
        <v>81</v>
      </c>
      <c r="B71" s="147">
        <v>1</v>
      </c>
    </row>
    <row r="72" spans="1:2">
      <c r="A72" s="146" t="s">
        <v>82</v>
      </c>
      <c r="B72" s="147">
        <v>1</v>
      </c>
    </row>
    <row r="73" spans="1:2">
      <c r="A73" s="146" t="s">
        <v>86</v>
      </c>
      <c r="B73" s="147">
        <v>1</v>
      </c>
    </row>
    <row r="74" spans="1:2">
      <c r="A74" s="146" t="s">
        <v>87</v>
      </c>
      <c r="B74" s="147">
        <v>1</v>
      </c>
    </row>
    <row r="75" spans="1:2">
      <c r="A75" s="146" t="s">
        <v>77</v>
      </c>
      <c r="B75" s="147">
        <v>1</v>
      </c>
    </row>
    <row r="76" spans="1:2">
      <c r="A76" s="146" t="s">
        <v>78</v>
      </c>
      <c r="B76" s="147">
        <v>1</v>
      </c>
    </row>
    <row r="77" spans="1:2">
      <c r="A77" s="146" t="s">
        <v>73</v>
      </c>
      <c r="B77" s="147">
        <v>1</v>
      </c>
    </row>
    <row r="78" spans="1:2">
      <c r="A78" s="146" t="s">
        <v>74</v>
      </c>
      <c r="B78" s="147">
        <v>1</v>
      </c>
    </row>
    <row r="79" spans="1:2">
      <c r="A79" s="146" t="s">
        <v>76</v>
      </c>
      <c r="B79" s="147">
        <v>1</v>
      </c>
    </row>
    <row r="80" spans="1:2">
      <c r="A80" s="146" t="s">
        <v>90</v>
      </c>
      <c r="B80" s="147">
        <v>1</v>
      </c>
    </row>
    <row r="81" spans="1:2">
      <c r="A81" s="146" t="s">
        <v>88</v>
      </c>
      <c r="B81" s="147">
        <v>1</v>
      </c>
    </row>
    <row r="82" spans="1:2">
      <c r="A82" s="146" t="s">
        <v>75</v>
      </c>
      <c r="B82" s="147">
        <v>1</v>
      </c>
    </row>
    <row r="83" spans="1:2">
      <c r="A83" s="146" t="s">
        <v>79</v>
      </c>
      <c r="B83" s="147">
        <v>1</v>
      </c>
    </row>
    <row r="84" spans="1:2">
      <c r="A84" s="146" t="s">
        <v>72</v>
      </c>
      <c r="B84" s="147">
        <v>1</v>
      </c>
    </row>
    <row r="85" spans="1:2">
      <c r="A85" s="146" t="s">
        <v>61</v>
      </c>
      <c r="B85" s="147">
        <v>1</v>
      </c>
    </row>
    <row r="86" spans="1:2">
      <c r="A86" s="146" t="s">
        <v>96</v>
      </c>
      <c r="B86" s="147">
        <v>1</v>
      </c>
    </row>
    <row r="87" spans="1:2">
      <c r="A87" s="146" t="s">
        <v>93</v>
      </c>
      <c r="B87" s="147">
        <v>1</v>
      </c>
    </row>
    <row r="88" spans="1:2">
      <c r="A88" s="146" t="s">
        <v>52</v>
      </c>
      <c r="B88" s="147">
        <v>1</v>
      </c>
    </row>
    <row r="89" spans="1:2">
      <c r="A89" s="146" t="s">
        <v>53</v>
      </c>
      <c r="B89" s="147">
        <v>1</v>
      </c>
    </row>
    <row r="90" spans="1:2">
      <c r="A90" s="146" t="s">
        <v>54</v>
      </c>
      <c r="B90" s="147">
        <v>1</v>
      </c>
    </row>
    <row r="91" spans="1:2">
      <c r="A91" s="146" t="s">
        <v>99</v>
      </c>
      <c r="B91" s="147">
        <v>1</v>
      </c>
    </row>
    <row r="92" spans="1:2">
      <c r="A92" s="146" t="s">
        <v>98</v>
      </c>
      <c r="B92" s="147">
        <v>1</v>
      </c>
    </row>
    <row r="93" spans="1:2">
      <c r="A93" s="146" t="s">
        <v>97</v>
      </c>
      <c r="B93" s="147">
        <v>1</v>
      </c>
    </row>
    <row r="94" spans="1:2">
      <c r="A94" s="146" t="s">
        <v>95</v>
      </c>
      <c r="B94" s="147">
        <v>1</v>
      </c>
    </row>
    <row r="95" spans="1:2">
      <c r="A95" s="146" t="s">
        <v>58</v>
      </c>
      <c r="B95" s="147">
        <v>2</v>
      </c>
    </row>
    <row r="96" spans="1:2">
      <c r="A96" s="146" t="s">
        <v>84</v>
      </c>
      <c r="B96" s="147">
        <v>1</v>
      </c>
    </row>
    <row r="97" spans="1:2">
      <c r="A97" s="146" t="s">
        <v>85</v>
      </c>
      <c r="B97" s="147">
        <v>1</v>
      </c>
    </row>
    <row r="98" spans="1:2">
      <c r="A98" s="146" t="s">
        <v>55</v>
      </c>
      <c r="B98" s="147">
        <v>1</v>
      </c>
    </row>
    <row r="99" spans="1:2">
      <c r="A99" s="146" t="s">
        <v>62</v>
      </c>
      <c r="B99" s="147">
        <v>1</v>
      </c>
    </row>
    <row r="100" spans="1:2">
      <c r="A100" s="146" t="s">
        <v>63</v>
      </c>
      <c r="B100" s="147">
        <v>1</v>
      </c>
    </row>
    <row r="101" spans="1:2">
      <c r="A101" s="146" t="s">
        <v>67</v>
      </c>
      <c r="B101" s="147">
        <v>1</v>
      </c>
    </row>
    <row r="102" spans="1:2">
      <c r="A102" s="146" t="s">
        <v>68</v>
      </c>
      <c r="B102" s="147">
        <v>1</v>
      </c>
    </row>
    <row r="103" spans="1:2">
      <c r="A103" s="146" t="s">
        <v>69</v>
      </c>
      <c r="B103" s="147">
        <v>1</v>
      </c>
    </row>
    <row r="104" spans="1:2">
      <c r="A104" s="145" t="s">
        <v>120</v>
      </c>
      <c r="B104" s="147">
        <v>14</v>
      </c>
    </row>
    <row r="105" spans="1:2">
      <c r="A105" s="146" t="s">
        <v>109</v>
      </c>
      <c r="B105" s="147">
        <v>1</v>
      </c>
    </row>
    <row r="106" spans="1:2">
      <c r="A106" s="146" t="s">
        <v>115</v>
      </c>
      <c r="B106" s="147">
        <v>1</v>
      </c>
    </row>
    <row r="107" spans="1:2">
      <c r="A107" s="146" t="s">
        <v>103</v>
      </c>
      <c r="B107" s="147">
        <v>1</v>
      </c>
    </row>
    <row r="108" spans="1:2">
      <c r="A108" s="146" t="s">
        <v>112</v>
      </c>
      <c r="B108" s="147">
        <v>1</v>
      </c>
    </row>
    <row r="109" spans="1:2">
      <c r="A109" s="146" t="s">
        <v>113</v>
      </c>
      <c r="B109" s="147">
        <v>1</v>
      </c>
    </row>
    <row r="110" spans="1:2">
      <c r="A110" s="146" t="s">
        <v>110</v>
      </c>
      <c r="B110" s="147">
        <v>1</v>
      </c>
    </row>
    <row r="111" spans="1:2">
      <c r="A111" s="146" t="s">
        <v>105</v>
      </c>
      <c r="B111" s="147">
        <v>1</v>
      </c>
    </row>
    <row r="112" spans="1:2">
      <c r="A112" s="146" t="s">
        <v>104</v>
      </c>
      <c r="B112" s="147">
        <v>1</v>
      </c>
    </row>
    <row r="113" spans="1:2">
      <c r="A113" s="146" t="s">
        <v>111</v>
      </c>
      <c r="B113" s="147">
        <v>1</v>
      </c>
    </row>
    <row r="114" spans="1:2">
      <c r="A114" s="146" t="s">
        <v>108</v>
      </c>
      <c r="B114" s="147">
        <v>1</v>
      </c>
    </row>
    <row r="115" spans="1:2">
      <c r="A115" s="146" t="s">
        <v>106</v>
      </c>
      <c r="B115" s="147">
        <v>1</v>
      </c>
    </row>
    <row r="116" spans="1:2">
      <c r="A116" s="146" t="s">
        <v>107</v>
      </c>
      <c r="B116" s="147">
        <v>1</v>
      </c>
    </row>
    <row r="117" spans="1:2">
      <c r="A117" s="146" t="s">
        <v>114</v>
      </c>
      <c r="B117" s="147">
        <v>1</v>
      </c>
    </row>
    <row r="118" spans="1:2">
      <c r="A118" s="146" t="s">
        <v>116</v>
      </c>
      <c r="B118" s="147">
        <v>1</v>
      </c>
    </row>
    <row r="119" spans="1:2">
      <c r="A119" s="145" t="s">
        <v>199</v>
      </c>
      <c r="B119" s="147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2020-02-05T04:41:03Z</cp:lastPrinted>
  <dcterms:created xsi:type="dcterms:W3CDTF">2018-11-21T06:18:32Z</dcterms:created>
  <dcterms:modified xsi:type="dcterms:W3CDTF">2020-10-15T03:44:20Z</dcterms:modified>
</cp:coreProperties>
</file>